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Greg\Documents\2016 Office\2016 Data Files\"/>
    </mc:Choice>
  </mc:AlternateContent>
  <bookViews>
    <workbookView xWindow="0" yWindow="0" windowWidth="25200" windowHeight="11580"/>
  </bookViews>
  <sheets>
    <sheet name="Flash Fill" sheetId="1" r:id="rId1"/>
  </sheets>
  <externalReferences>
    <externalReference r:id="rId2"/>
  </externalReferences>
  <definedNames>
    <definedName name="_xlnm._FilterDatabase" localSheetId="0" hidden="1">'Flash Fill'!$A$1:$Z$46</definedName>
    <definedName name="_xlchart.v5.0" hidden="1">'Flash Fill'!$A$2:$G$46</definedName>
    <definedName name="_xlchart.v5.1" hidden="1">'Flash Fill'!$H$1</definedName>
    <definedName name="_xlchart.v5.10" hidden="1">'Flash Fill'!$L$2:$L$46</definedName>
    <definedName name="_xlchart.v5.100" hidden="1">'Flash Fill'!$I$9</definedName>
    <definedName name="_xlchart.v5.101" hidden="1">'Flash Fill'!H10</definedName>
    <definedName name="_xlchart.v5.102" hidden="1">'Flash Fill'!H11</definedName>
    <definedName name="_xlchart.v5.103" hidden="1">'Flash Fill'!H12</definedName>
    <definedName name="_xlchart.v5.104" hidden="1">'Flash Fill'!H13</definedName>
    <definedName name="_xlchart.v5.105" hidden="1">'Flash Fill'!H14</definedName>
    <definedName name="_xlchart.v5.106" hidden="1">'Flash Fill'!H15</definedName>
    <definedName name="_xlchart.v5.107" hidden="1">'Flash Fill'!H2</definedName>
    <definedName name="_xlchart.v5.108" hidden="1">'Flash Fill'!H3</definedName>
    <definedName name="_xlchart.v5.109" hidden="1">'Flash Fill'!H4</definedName>
    <definedName name="_xlchart.v5.11" hidden="1">'Flash Fill'!$M$1</definedName>
    <definedName name="_xlchart.v5.110" hidden="1">'Flash Fill'!H5</definedName>
    <definedName name="_xlchart.v5.111" hidden="1">'Flash Fill'!H6</definedName>
    <definedName name="_xlchart.v5.112" hidden="1">'Flash Fill'!H7</definedName>
    <definedName name="_xlchart.v5.113" hidden="1">'Flash Fill'!H8</definedName>
    <definedName name="_xlchart.v5.114" hidden="1">'Flash Fill'!H9</definedName>
    <definedName name="_xlchart.v5.115" hidden="1">'Flash Fill'!H9</definedName>
    <definedName name="_xlchart.v5.12" hidden="1">'Flash Fill'!$M$2:$M$46</definedName>
    <definedName name="_xlchart.v5.13" hidden="1">'Flash Fill'!$N$1</definedName>
    <definedName name="_xlchart.v5.14" hidden="1">'Flash Fill'!$N$2:$N$46</definedName>
    <definedName name="_xlchart.v5.15" hidden="1">'Flash Fill'!$O$1</definedName>
    <definedName name="_xlchart.v5.16" hidden="1">'Flash Fill'!$O$2:$O$46</definedName>
    <definedName name="_xlchart.v5.17" hidden="1">'Flash Fill'!$P$1</definedName>
    <definedName name="_xlchart.v5.18" hidden="1">'Flash Fill'!$P$2:$P$46</definedName>
    <definedName name="_xlchart.v5.19" hidden="1">'Flash Fill'!$Q$1</definedName>
    <definedName name="_xlchart.v5.2" hidden="1">'Flash Fill'!$H$2:$H$46</definedName>
    <definedName name="_xlchart.v5.20" hidden="1">'Flash Fill'!$Q$2:$Q$46</definedName>
    <definedName name="_xlchart.v5.21" hidden="1">'Flash Fill'!$R$1</definedName>
    <definedName name="_xlchart.v5.22" hidden="1">'Flash Fill'!$R$2:$R$46</definedName>
    <definedName name="_xlchart.v5.23" hidden="1">'Flash Fill'!$S$1</definedName>
    <definedName name="_xlchart.v5.24" hidden="1">'Flash Fill'!$S$2:$S$46</definedName>
    <definedName name="_xlchart.v5.25" hidden="1">'Flash Fill'!$T$1</definedName>
    <definedName name="_xlchart.v5.26" hidden="1">'Flash Fill'!$T$2:$T$46</definedName>
    <definedName name="_xlchart.v5.27" hidden="1">'Flash Fill'!$U$1</definedName>
    <definedName name="_xlchart.v5.28" hidden="1">'Flash Fill'!$U$2:$U$46</definedName>
    <definedName name="_xlchart.v5.29" hidden="1">'Flash Fill'!$V$1</definedName>
    <definedName name="_xlchart.v5.3" hidden="1">'Flash Fill'!$I$1</definedName>
    <definedName name="_xlchart.v5.30" hidden="1">'Flash Fill'!$V$2:$V$46</definedName>
    <definedName name="_xlchart.v5.31" hidden="1">'Flash Fill'!$W$1</definedName>
    <definedName name="_xlchart.v5.32" hidden="1">'Flash Fill'!$W$2:$W$46</definedName>
    <definedName name="_xlchart.v5.33" hidden="1">'Flash Fill'!$X$1</definedName>
    <definedName name="_xlchart.v5.34" hidden="1">'Flash Fill'!$X$2:$X$46</definedName>
    <definedName name="_xlchart.v5.35" hidden="1">'Flash Fill'!$Y$1</definedName>
    <definedName name="_xlchart.v5.36" hidden="1">'Flash Fill'!$Y$2:$Y$46</definedName>
    <definedName name="_xlchart.v5.37" hidden="1">'Flash Fill'!$Z$1</definedName>
    <definedName name="_xlchart.v5.38" hidden="1">'Flash Fill'!$Z$2:$Z$46</definedName>
    <definedName name="_xlchart.v5.39" hidden="1">'Flash Fill'!A1:G1</definedName>
    <definedName name="_xlchart.v5.4" hidden="1">'Flash Fill'!$I$2:$I$46</definedName>
    <definedName name="_xlchart.v5.40" hidden="1">'Flash Fill'!H1</definedName>
    <definedName name="_xlchart.v5.41" hidden="1">'Flash Fill'!I1</definedName>
    <definedName name="_xlchart.v5.42" hidden="1">'Flash Fill'!J1</definedName>
    <definedName name="_xlchart.v5.43" hidden="1">'Flash Fill'!K1</definedName>
    <definedName name="_xlchart.v5.44" hidden="1">'Flash Fill'!L1</definedName>
    <definedName name="_xlchart.v5.45" hidden="1">'Flash Fill'!M1</definedName>
    <definedName name="_xlchart.v5.46" hidden="1">'Flash Fill'!N1</definedName>
    <definedName name="_xlchart.v5.47" hidden="1">'Flash Fill'!O1</definedName>
    <definedName name="_xlchart.v5.48" hidden="1">'Flash Fill'!P1</definedName>
    <definedName name="_xlchart.v5.49" hidden="1">'Flash Fill'!Q1</definedName>
    <definedName name="_xlchart.v5.5" hidden="1">'Flash Fill'!$J$1</definedName>
    <definedName name="_xlchart.v5.50" hidden="1">'Flash Fill'!R1</definedName>
    <definedName name="_xlchart.v5.51" hidden="1">'Flash Fill'!S1</definedName>
    <definedName name="_xlchart.v5.52" hidden="1">'Flash Fill'!T1</definedName>
    <definedName name="_xlchart.v5.53" hidden="1">'Flash Fill'!U1</definedName>
    <definedName name="_xlchart.v5.54" hidden="1">'Flash Fill'!V1</definedName>
    <definedName name="_xlchart.v5.55" hidden="1">'Flash Fill'!W1</definedName>
    <definedName name="_xlchart.v5.56" hidden="1">'Flash Fill'!X1</definedName>
    <definedName name="_xlchart.v5.57" hidden="1">'Flash Fill'!Y1</definedName>
    <definedName name="_xlchart.v5.58" hidden="1">'Flash Fill'!Z1</definedName>
    <definedName name="_xlchart.v5.59" hidden="1">'Flash Fill'!$H$10</definedName>
    <definedName name="_xlchart.v5.6" hidden="1">'Flash Fill'!$J$2:$J$46</definedName>
    <definedName name="_xlchart.v5.60" hidden="1">'Flash Fill'!$H$11</definedName>
    <definedName name="_xlchart.v5.61" hidden="1">'Flash Fill'!$H$12</definedName>
    <definedName name="_xlchart.v5.62" hidden="1">'Flash Fill'!$H$13</definedName>
    <definedName name="_xlchart.v5.63" hidden="1">'Flash Fill'!$H$14</definedName>
    <definedName name="_xlchart.v5.64" hidden="1">'Flash Fill'!$H$15</definedName>
    <definedName name="_xlchart.v5.65" hidden="1">'Flash Fill'!$H$2</definedName>
    <definedName name="_xlchart.v5.66" hidden="1">'Flash Fill'!$H$3</definedName>
    <definedName name="_xlchart.v5.67" hidden="1">'Flash Fill'!$H$4</definedName>
    <definedName name="_xlchart.v5.68" hidden="1">'Flash Fill'!$H$5</definedName>
    <definedName name="_xlchart.v5.69" hidden="1">'Flash Fill'!$H$6</definedName>
    <definedName name="_xlchart.v5.7" hidden="1">'Flash Fill'!$K$1</definedName>
    <definedName name="_xlchart.v5.70" hidden="1">'Flash Fill'!$H$7</definedName>
    <definedName name="_xlchart.v5.71" hidden="1">'Flash Fill'!$H$8</definedName>
    <definedName name="_xlchart.v5.72" hidden="1">'Flash Fill'!$H$9</definedName>
    <definedName name="_xlchart.v5.73" hidden="1">'Flash Fill'!G10</definedName>
    <definedName name="_xlchart.v5.74" hidden="1">'Flash Fill'!G11</definedName>
    <definedName name="_xlchart.v5.75" hidden="1">'Flash Fill'!G12</definedName>
    <definedName name="_xlchart.v5.76" hidden="1">'Flash Fill'!G13</definedName>
    <definedName name="_xlchart.v5.77" hidden="1">'Flash Fill'!G14</definedName>
    <definedName name="_xlchart.v5.78" hidden="1">'Flash Fill'!G15</definedName>
    <definedName name="_xlchart.v5.79" hidden="1">'Flash Fill'!G2</definedName>
    <definedName name="_xlchart.v5.8" hidden="1">'Flash Fill'!$K$2:$K$46</definedName>
    <definedName name="_xlchart.v5.80" hidden="1">'Flash Fill'!G3</definedName>
    <definedName name="_xlchart.v5.81" hidden="1">'Flash Fill'!G4</definedName>
    <definedName name="_xlchart.v5.82" hidden="1">'Flash Fill'!G5</definedName>
    <definedName name="_xlchart.v5.83" hidden="1">'Flash Fill'!G6</definedName>
    <definedName name="_xlchart.v5.84" hidden="1">'Flash Fill'!G7</definedName>
    <definedName name="_xlchart.v5.85" hidden="1">'Flash Fill'!G8</definedName>
    <definedName name="_xlchart.v5.86" hidden="1">'Flash Fill'!G9</definedName>
    <definedName name="_xlchart.v5.87" hidden="1">'Flash Fill'!$I$10</definedName>
    <definedName name="_xlchart.v5.88" hidden="1">'Flash Fill'!$I$11</definedName>
    <definedName name="_xlchart.v5.89" hidden="1">'Flash Fill'!$I$12</definedName>
    <definedName name="_xlchart.v5.9" hidden="1">'Flash Fill'!$L$1</definedName>
    <definedName name="_xlchart.v5.90" hidden="1">'Flash Fill'!$I$13</definedName>
    <definedName name="_xlchart.v5.91" hidden="1">'Flash Fill'!$I$14</definedName>
    <definedName name="_xlchart.v5.92" hidden="1">'Flash Fill'!$I$15</definedName>
    <definedName name="_xlchart.v5.93" hidden="1">'Flash Fill'!$I$2</definedName>
    <definedName name="_xlchart.v5.94" hidden="1">'Flash Fill'!$I$3</definedName>
    <definedName name="_xlchart.v5.95" hidden="1">'Flash Fill'!$I$4</definedName>
    <definedName name="_xlchart.v5.96" hidden="1">'Flash Fill'!$I$5</definedName>
    <definedName name="_xlchart.v5.97" hidden="1">'Flash Fill'!$I$6</definedName>
    <definedName name="_xlchart.v5.98" hidden="1">'Flash Fill'!$I$7</definedName>
    <definedName name="_xlchart.v5.99" hidden="1">'Flash Fill'!$I$8</definedName>
    <definedName name="_xlnm.Criteria">[1]DSUM!$A$2:$E$4</definedName>
    <definedName name="HRPersonnel">'Flash Fill'!$A$1:$Z$46</definedName>
    <definedName name="LkpSalesID">'[1]VLookup Complete'!$A$2</definedName>
    <definedName name="PercentPersonnel">'Flash Fill'!$L$2:$L$96</definedName>
    <definedName name="PersonnelDB">'[1]VLookup Complete'!$A$3:$T$55</definedName>
    <definedName name="PersonnePivotData">'Flash Fill'!$A$1:$Z$46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6" i="1" l="1"/>
  <c r="V46" i="1"/>
  <c r="U46" i="1"/>
  <c r="T46" i="1"/>
  <c r="M46" i="1"/>
  <c r="Z45" i="1"/>
  <c r="V45" i="1"/>
  <c r="U45" i="1"/>
  <c r="T45" i="1"/>
  <c r="M45" i="1"/>
  <c r="Z44" i="1"/>
  <c r="V44" i="1"/>
  <c r="U44" i="1"/>
  <c r="T44" i="1"/>
  <c r="M44" i="1"/>
  <c r="Z43" i="1"/>
  <c r="V43" i="1"/>
  <c r="U43" i="1"/>
  <c r="T43" i="1"/>
  <c r="M43" i="1"/>
  <c r="Z42" i="1"/>
  <c r="V42" i="1"/>
  <c r="U42" i="1"/>
  <c r="T42" i="1"/>
  <c r="M42" i="1"/>
  <c r="Z41" i="1"/>
  <c r="V41" i="1"/>
  <c r="U41" i="1"/>
  <c r="T41" i="1"/>
  <c r="M41" i="1"/>
  <c r="Z40" i="1"/>
  <c r="V40" i="1"/>
  <c r="U40" i="1"/>
  <c r="T40" i="1"/>
  <c r="M40" i="1"/>
  <c r="Z39" i="1"/>
  <c r="V39" i="1"/>
  <c r="U39" i="1"/>
  <c r="T39" i="1"/>
  <c r="M39" i="1"/>
  <c r="Z38" i="1"/>
  <c r="V38" i="1"/>
  <c r="U38" i="1"/>
  <c r="T38" i="1"/>
  <c r="M38" i="1"/>
  <c r="Z37" i="1"/>
  <c r="V37" i="1"/>
  <c r="U37" i="1"/>
  <c r="T37" i="1"/>
  <c r="M37" i="1"/>
  <c r="Z36" i="1"/>
  <c r="V36" i="1"/>
  <c r="U36" i="1"/>
  <c r="T36" i="1"/>
  <c r="M36" i="1"/>
  <c r="Z35" i="1"/>
  <c r="V35" i="1"/>
  <c r="U35" i="1"/>
  <c r="T35" i="1"/>
  <c r="M35" i="1"/>
  <c r="Z34" i="1"/>
  <c r="V34" i="1"/>
  <c r="U34" i="1"/>
  <c r="T34" i="1"/>
  <c r="M34" i="1"/>
  <c r="Z33" i="1"/>
  <c r="V33" i="1"/>
  <c r="U33" i="1"/>
  <c r="T33" i="1"/>
  <c r="M33" i="1"/>
  <c r="Z32" i="1"/>
  <c r="V32" i="1"/>
  <c r="U32" i="1"/>
  <c r="T32" i="1"/>
  <c r="M32" i="1"/>
  <c r="Z31" i="1"/>
  <c r="V31" i="1"/>
  <c r="U31" i="1"/>
  <c r="T31" i="1"/>
  <c r="M31" i="1"/>
  <c r="Z30" i="1"/>
  <c r="V30" i="1"/>
  <c r="U30" i="1"/>
  <c r="T30" i="1"/>
  <c r="M30" i="1"/>
  <c r="Z29" i="1"/>
  <c r="V29" i="1"/>
  <c r="U29" i="1"/>
  <c r="T29" i="1"/>
  <c r="M29" i="1"/>
  <c r="Z28" i="1"/>
  <c r="V28" i="1"/>
  <c r="U28" i="1"/>
  <c r="T28" i="1"/>
  <c r="M28" i="1"/>
  <c r="Z27" i="1"/>
  <c r="V27" i="1"/>
  <c r="U27" i="1"/>
  <c r="T27" i="1"/>
  <c r="M27" i="1"/>
  <c r="Z26" i="1"/>
  <c r="V26" i="1"/>
  <c r="U26" i="1"/>
  <c r="T26" i="1"/>
  <c r="M26" i="1"/>
  <c r="Z25" i="1"/>
  <c r="V25" i="1"/>
  <c r="U25" i="1"/>
  <c r="T25" i="1"/>
  <c r="M25" i="1"/>
  <c r="Z24" i="1"/>
  <c r="V24" i="1"/>
  <c r="U24" i="1"/>
  <c r="T24" i="1"/>
  <c r="M24" i="1"/>
  <c r="Z23" i="1"/>
  <c r="V23" i="1"/>
  <c r="U23" i="1"/>
  <c r="T23" i="1"/>
  <c r="M23" i="1"/>
  <c r="Z22" i="1"/>
  <c r="V22" i="1"/>
  <c r="U22" i="1"/>
  <c r="T22" i="1"/>
  <c r="M22" i="1"/>
  <c r="Z21" i="1"/>
  <c r="V21" i="1"/>
  <c r="U21" i="1"/>
  <c r="T21" i="1"/>
  <c r="M21" i="1"/>
  <c r="Z20" i="1"/>
  <c r="V20" i="1"/>
  <c r="U20" i="1"/>
  <c r="T20" i="1"/>
  <c r="M20" i="1"/>
  <c r="Z19" i="1"/>
  <c r="V19" i="1"/>
  <c r="U19" i="1"/>
  <c r="T19" i="1"/>
  <c r="M19" i="1"/>
  <c r="Z18" i="1"/>
  <c r="V18" i="1"/>
  <c r="U18" i="1"/>
  <c r="T18" i="1"/>
  <c r="M18" i="1"/>
  <c r="Z17" i="1"/>
  <c r="V17" i="1"/>
  <c r="U17" i="1"/>
  <c r="T17" i="1"/>
  <c r="M17" i="1"/>
  <c r="Z16" i="1"/>
  <c r="V16" i="1"/>
  <c r="U16" i="1"/>
  <c r="T16" i="1"/>
  <c r="M16" i="1"/>
  <c r="Z15" i="1"/>
  <c r="V15" i="1"/>
  <c r="U15" i="1"/>
  <c r="T15" i="1"/>
  <c r="M15" i="1"/>
  <c r="Z14" i="1"/>
  <c r="V14" i="1"/>
  <c r="U14" i="1"/>
  <c r="T14" i="1"/>
  <c r="M14" i="1"/>
  <c r="Z13" i="1"/>
  <c r="V13" i="1"/>
  <c r="U13" i="1"/>
  <c r="T13" i="1"/>
  <c r="M13" i="1"/>
  <c r="Z12" i="1"/>
  <c r="V12" i="1"/>
  <c r="U12" i="1"/>
  <c r="T12" i="1"/>
  <c r="M12" i="1"/>
  <c r="Z11" i="1"/>
  <c r="V11" i="1"/>
  <c r="U11" i="1"/>
  <c r="T11" i="1"/>
  <c r="M11" i="1"/>
  <c r="Z10" i="1"/>
  <c r="V10" i="1"/>
  <c r="U10" i="1"/>
  <c r="T10" i="1"/>
  <c r="M10" i="1"/>
  <c r="Z9" i="1"/>
  <c r="V9" i="1"/>
  <c r="U9" i="1"/>
  <c r="T9" i="1"/>
  <c r="M9" i="1"/>
  <c r="Z8" i="1"/>
  <c r="V8" i="1"/>
  <c r="U8" i="1"/>
  <c r="T8" i="1"/>
  <c r="M8" i="1"/>
  <c r="Z7" i="1"/>
  <c r="V7" i="1"/>
  <c r="U7" i="1"/>
  <c r="T7" i="1"/>
  <c r="M7" i="1"/>
  <c r="Z6" i="1"/>
  <c r="V6" i="1"/>
  <c r="U6" i="1"/>
  <c r="T6" i="1"/>
  <c r="M6" i="1"/>
  <c r="Z5" i="1"/>
  <c r="V5" i="1"/>
  <c r="U5" i="1"/>
  <c r="T5" i="1"/>
  <c r="M5" i="1"/>
  <c r="Z4" i="1"/>
  <c r="V4" i="1"/>
  <c r="U4" i="1"/>
  <c r="T4" i="1"/>
  <c r="M4" i="1"/>
  <c r="Z3" i="1"/>
  <c r="V3" i="1"/>
  <c r="U3" i="1"/>
  <c r="T3" i="1"/>
  <c r="M3" i="1"/>
  <c r="Z2" i="1"/>
  <c r="V2" i="1"/>
  <c r="U2" i="1"/>
  <c r="T2" i="1"/>
  <c r="M2" i="1"/>
</calcChain>
</file>

<file path=xl/comments1.xml><?xml version="1.0" encoding="utf-8"?>
<comments xmlns="http://schemas.openxmlformats.org/spreadsheetml/2006/main">
  <authors>
    <author>Greg Creech</author>
  </authors>
  <commentList>
    <comment ref="M1" authorId="0" shapeId="0">
      <text>
        <r>
          <rPr>
            <b/>
            <sz val="8"/>
            <color indexed="81"/>
            <rFont val="Tahoma"/>
            <family val="2"/>
          </rPr>
          <t>Greg Creech:</t>
        </r>
        <r>
          <rPr>
            <sz val="8"/>
            <color indexed="81"/>
            <rFont val="Tahoma"/>
            <family val="2"/>
          </rPr>
          <t xml:space="preserve">
This IF, THEN calculates a bonus based upon a Percent of Attainment. I used this frequently as a Compensation Manager and Operations Manager.  I used it for performance ratings, too.</t>
        </r>
      </text>
    </comment>
  </commentList>
</comments>
</file>

<file path=xl/sharedStrings.xml><?xml version="1.0" encoding="utf-8"?>
<sst xmlns="http://schemas.openxmlformats.org/spreadsheetml/2006/main" count="700" uniqueCount="458">
  <si>
    <t>SSN</t>
  </si>
  <si>
    <t>Sales ID</t>
  </si>
  <si>
    <t>Name</t>
  </si>
  <si>
    <t>Home Street Line 1</t>
  </si>
  <si>
    <t>Home Street Line 2</t>
  </si>
  <si>
    <t>Home City</t>
  </si>
  <si>
    <t>Home State</t>
  </si>
  <si>
    <t>Home ZIP</t>
  </si>
  <si>
    <t>E-Mail Address</t>
  </si>
  <si>
    <t>Business Telephone Number</t>
  </si>
  <si>
    <t>Home Telephone Number</t>
  </si>
  <si>
    <t>Percent</t>
  </si>
  <si>
    <t>Bonus</t>
  </si>
  <si>
    <t>Dept</t>
  </si>
  <si>
    <t>Birth Date</t>
  </si>
  <si>
    <t>Month</t>
  </si>
  <si>
    <t>Day</t>
  </si>
  <si>
    <t>Year</t>
  </si>
  <si>
    <t>Hire Date</t>
  </si>
  <si>
    <t>Age</t>
  </si>
  <si>
    <t>Hire Age</t>
  </si>
  <si>
    <t>Service</t>
  </si>
  <si>
    <t>Product</t>
  </si>
  <si>
    <t>Service Qty</t>
  </si>
  <si>
    <t>Total Revenue</t>
  </si>
  <si>
    <t>000-00-0011</t>
  </si>
  <si>
    <t>1 Lilly Pad Road</t>
  </si>
  <si>
    <t/>
  </si>
  <si>
    <t>Lake City</t>
  </si>
  <si>
    <t>FL</t>
  </si>
  <si>
    <t>32222-0002</t>
  </si>
  <si>
    <t>kfrogg@loa.net</t>
  </si>
  <si>
    <t>(714) 122-2222</t>
  </si>
  <si>
    <t>ENG</t>
  </si>
  <si>
    <t>1 /29/1960</t>
  </si>
  <si>
    <t>1 /8 /2005</t>
  </si>
  <si>
    <t>Widget 1</t>
  </si>
  <si>
    <t>Plan 1</t>
  </si>
  <si>
    <t>SLS</t>
  </si>
  <si>
    <t>011-88-7899</t>
  </si>
  <si>
    <t>60 5th Ave</t>
  </si>
  <si>
    <t>Suite 61</t>
  </si>
  <si>
    <t>New York City</t>
  </si>
  <si>
    <t>NY</t>
  </si>
  <si>
    <t xml:space="preserve">01234-    </t>
  </si>
  <si>
    <t>jsmith@smith.com</t>
  </si>
  <si>
    <t>(212) 239-4888</t>
  </si>
  <si>
    <t>(212) 489-1234</t>
  </si>
  <si>
    <t>ACC</t>
  </si>
  <si>
    <t>1 /10/1980</t>
  </si>
  <si>
    <t>10/1 /2002</t>
  </si>
  <si>
    <t>Plan 2</t>
  </si>
  <si>
    <t>ITD</t>
  </si>
  <si>
    <t>323-12-3487</t>
  </si>
  <si>
    <t>90 Ivy Lane</t>
  </si>
  <si>
    <t>Apt 1A</t>
  </si>
  <si>
    <t>Decatur</t>
  </si>
  <si>
    <t>GA</t>
  </si>
  <si>
    <t xml:space="preserve">30123-    </t>
  </si>
  <si>
    <t>Martha@mar.com</t>
  </si>
  <si>
    <t>(404) 888-9002</t>
  </si>
  <si>
    <t>(404) 321-3829</t>
  </si>
  <si>
    <t>1 /1 /1975</t>
  </si>
  <si>
    <t>1 /2 /2001</t>
  </si>
  <si>
    <t>Widget 2</t>
  </si>
  <si>
    <t>Plan 3</t>
  </si>
  <si>
    <t>ADM</t>
  </si>
  <si>
    <t>893-35-1299</t>
  </si>
  <si>
    <t>16 Lane Lane</t>
  </si>
  <si>
    <t>(404) 888-9003</t>
  </si>
  <si>
    <t>(912) 348-0124</t>
  </si>
  <si>
    <t>2 /14/1990</t>
  </si>
  <si>
    <t>1 /5 /2001</t>
  </si>
  <si>
    <t>Plan 4</t>
  </si>
  <si>
    <t>HRC</t>
  </si>
  <si>
    <t>259-38-9488</t>
  </si>
  <si>
    <t>1556 Martin Way</t>
  </si>
  <si>
    <t xml:space="preserve">30322-    </t>
  </si>
  <si>
    <t>mlanding@mkt.com</t>
  </si>
  <si>
    <t>(404) 727-3898</t>
  </si>
  <si>
    <t>(404) 712-8938</t>
  </si>
  <si>
    <t>MKT</t>
  </si>
  <si>
    <t>2 /19/1953</t>
  </si>
  <si>
    <t>1 /15/2003</t>
  </si>
  <si>
    <t>Plan 5</t>
  </si>
  <si>
    <t>323-98-5789</t>
  </si>
  <si>
    <t>1600 Peachtree Avenue</t>
  </si>
  <si>
    <t>Atlanta</t>
  </si>
  <si>
    <t xml:space="preserve">30301-    </t>
  </si>
  <si>
    <t>mary@marycontrary.org</t>
  </si>
  <si>
    <t>(404) 908-9005</t>
  </si>
  <si>
    <t>(404) 388-4123</t>
  </si>
  <si>
    <t>3 /26/1960</t>
  </si>
  <si>
    <t>1 /3 /2001</t>
  </si>
  <si>
    <t>072-34-0993</t>
  </si>
  <si>
    <t>61 Ivy Road</t>
  </si>
  <si>
    <t xml:space="preserve">30303-    </t>
  </si>
  <si>
    <t>bspring@hrc.com</t>
  </si>
  <si>
    <t>(404) 884-9283</t>
  </si>
  <si>
    <t>(404) 993-8090</t>
  </si>
  <si>
    <t>3 /17/1940</t>
  </si>
  <si>
    <t>1 /1 /2003</t>
  </si>
  <si>
    <t>438-49-8812</t>
  </si>
  <si>
    <t>389 Pine Ridge</t>
  </si>
  <si>
    <t xml:space="preserve">30032-    </t>
  </si>
  <si>
    <t>Col@col.com</t>
  </si>
  <si>
    <t>(404) 834-8934</t>
  </si>
  <si>
    <t>(404) 389-1384</t>
  </si>
  <si>
    <t>4 /15/1980</t>
  </si>
  <si>
    <t>1 /7 /2001</t>
  </si>
  <si>
    <t>R&amp;D</t>
  </si>
  <si>
    <t>982-38-2830</t>
  </si>
  <si>
    <t>1333 LaVenture Drive</t>
  </si>
  <si>
    <t>Chamblee</t>
  </si>
  <si>
    <t xml:space="preserve">30341-    </t>
  </si>
  <si>
    <t>greg@greg.com</t>
  </si>
  <si>
    <t>(404) 888-9001</t>
  </si>
  <si>
    <t>(404) 123-4890</t>
  </si>
  <si>
    <t>4 /2 /1958</t>
  </si>
  <si>
    <t>1 /15/2001</t>
  </si>
  <si>
    <t>353-28-9402</t>
  </si>
  <si>
    <t>1358 Waverly Way</t>
  </si>
  <si>
    <t xml:space="preserve">30342-    </t>
  </si>
  <si>
    <t>Newman@contact.com</t>
  </si>
  <si>
    <t>(404) 338-2430</t>
  </si>
  <si>
    <t>4 /1 /1958</t>
  </si>
  <si>
    <t>1 /1 /2001</t>
  </si>
  <si>
    <t>457-12-3490</t>
  </si>
  <si>
    <t>1350 Space Port Drive</t>
  </si>
  <si>
    <t>Unit x94</t>
  </si>
  <si>
    <t>Smyrna</t>
  </si>
  <si>
    <t xml:space="preserve">30067-    </t>
  </si>
  <si>
    <t>jjetson@space.org</t>
  </si>
  <si>
    <t>(770) 123-4444</t>
  </si>
  <si>
    <t>(770) 123-1444</t>
  </si>
  <si>
    <t>4 /28/1965</t>
  </si>
  <si>
    <t>12/31/2004</t>
  </si>
  <si>
    <t>872-83-9928</t>
  </si>
  <si>
    <t>13 Final Lane</t>
  </si>
  <si>
    <t>the@end.com</t>
  </si>
  <si>
    <t>(404) 727-3849</t>
  </si>
  <si>
    <t>(404) 727-2839</t>
  </si>
  <si>
    <t>5 /22/1967</t>
  </si>
  <si>
    <t>8 /16/2002</t>
  </si>
  <si>
    <t>481-92-0348</t>
  </si>
  <si>
    <t>68 Actor's Way</t>
  </si>
  <si>
    <t>Alpharetta</t>
  </si>
  <si>
    <t xml:space="preserve">30002-    </t>
  </si>
  <si>
    <t>tom@cruisin.com</t>
  </si>
  <si>
    <t>(770) 384-9848</t>
  </si>
  <si>
    <t>(770) 385-9992</t>
  </si>
  <si>
    <t>5 /23/1960</t>
  </si>
  <si>
    <t>8 /15/2002</t>
  </si>
  <si>
    <t>538-39-1239</t>
  </si>
  <si>
    <t>1551 Lake Blvd</t>
  </si>
  <si>
    <t>Suite 200</t>
  </si>
  <si>
    <t>Hollywood</t>
  </si>
  <si>
    <t>CA</t>
  </si>
  <si>
    <t xml:space="preserve">08234-    </t>
  </si>
  <si>
    <t>daffy@ducks.org</t>
  </si>
  <si>
    <t>(777) 283-9498</t>
  </si>
  <si>
    <t>(777) 283-9499</t>
  </si>
  <si>
    <t>5 /10/1943</t>
  </si>
  <si>
    <t>8 /2 /2002</t>
  </si>
  <si>
    <t>871-23-9120</t>
  </si>
  <si>
    <t>1531 Avenue A</t>
  </si>
  <si>
    <t># 16</t>
  </si>
  <si>
    <t>01234-0002</t>
  </si>
  <si>
    <t>zjones@loa.net</t>
  </si>
  <si>
    <t>(212) 384-9200</t>
  </si>
  <si>
    <t>5 /30/1985</t>
  </si>
  <si>
    <t>251-15-2323</t>
  </si>
  <si>
    <t>951 Woodlawn Ave</t>
  </si>
  <si>
    <t>Duluth</t>
  </si>
  <si>
    <t xml:space="preserve">30097-    </t>
  </si>
  <si>
    <t>mark@mark.com</t>
  </si>
  <si>
    <t>(404) 727-8998</t>
  </si>
  <si>
    <t>(123) 409-3948</t>
  </si>
  <si>
    <t>5 /1 /1979</t>
  </si>
  <si>
    <t>1 /13/2001</t>
  </si>
  <si>
    <t>433-03-9489</t>
  </si>
  <si>
    <t>1389 Wonderful Way</t>
  </si>
  <si>
    <t>Bedford Falls</t>
  </si>
  <si>
    <t xml:space="preserve">30328-    </t>
  </si>
  <si>
    <t>dreed@mgm.com</t>
  </si>
  <si>
    <t>(723) 849-2899</t>
  </si>
  <si>
    <t>(723) 849-3849</t>
  </si>
  <si>
    <t>5 /20/1943</t>
  </si>
  <si>
    <t>1 /17/2003</t>
  </si>
  <si>
    <t>Widget 3</t>
  </si>
  <si>
    <t>135-71-2940</t>
  </si>
  <si>
    <t>1601 Pensylvania Ave</t>
  </si>
  <si>
    <t>Atlantic City</t>
  </si>
  <si>
    <t>NJ</t>
  </si>
  <si>
    <t xml:space="preserve">01122-    </t>
  </si>
  <si>
    <t>benfrankling@usmint.org</t>
  </si>
  <si>
    <t>(111) 234-4442</t>
  </si>
  <si>
    <t>(111) 234-4403</t>
  </si>
  <si>
    <t>6 /15/1944</t>
  </si>
  <si>
    <t>1 /16/2005</t>
  </si>
  <si>
    <t>062-38-4992</t>
  </si>
  <si>
    <t>613 Christopher Street</t>
  </si>
  <si>
    <t>Apt 103</t>
  </si>
  <si>
    <t>03849-3998</t>
  </si>
  <si>
    <t>sghost@wb.com</t>
  </si>
  <si>
    <t>(212) 838-9429</t>
  </si>
  <si>
    <t>(212) 938-8889</t>
  </si>
  <si>
    <t>6 /6 /1966</t>
  </si>
  <si>
    <t>1 /10/2003</t>
  </si>
  <si>
    <t>728-39-1040</t>
  </si>
  <si>
    <t>1350 Avenue A</t>
  </si>
  <si>
    <t>#16</t>
  </si>
  <si>
    <t>01234-0400</t>
  </si>
  <si>
    <t>good@bobbyb.org</t>
  </si>
  <si>
    <t>(212) 348-2934</t>
  </si>
  <si>
    <t>(212) 384-9020</t>
  </si>
  <si>
    <t>6 /16/1963</t>
  </si>
  <si>
    <t>12/26/2004</t>
  </si>
  <si>
    <t>193-93-8400</t>
  </si>
  <si>
    <t>157 Levi Lane</t>
  </si>
  <si>
    <t>Yonkers</t>
  </si>
  <si>
    <t>07384-9998</t>
  </si>
  <si>
    <t>d.levi@hellodolly.org</t>
  </si>
  <si>
    <t>6 /21/1967</t>
  </si>
  <si>
    <t>623-49-2004</t>
  </si>
  <si>
    <t>55 Main Street</t>
  </si>
  <si>
    <t xml:space="preserve">02389-    </t>
  </si>
  <si>
    <t>milo@company.com</t>
  </si>
  <si>
    <t>(212) 349-0404</t>
  </si>
  <si>
    <t>(212) 434-8999</t>
  </si>
  <si>
    <t>8 /22/2002</t>
  </si>
  <si>
    <t>348-19-2352</t>
  </si>
  <si>
    <t>135 Sesamy Street</t>
  </si>
  <si>
    <t xml:space="preserve">55555-    </t>
  </si>
  <si>
    <t>cmonster@sstreet.org</t>
  </si>
  <si>
    <t>(999) 512-3412</t>
  </si>
  <si>
    <t>(999) 123-4004</t>
  </si>
  <si>
    <t>6 /15/1962</t>
  </si>
  <si>
    <t>1 /3 /2005</t>
  </si>
  <si>
    <t>252-82-0304</t>
  </si>
  <si>
    <t>51 Ivy Street</t>
  </si>
  <si>
    <t>Suite 3200</t>
  </si>
  <si>
    <t>gp@gporg.com</t>
  </si>
  <si>
    <t>(404) 877-4600</t>
  </si>
  <si>
    <t>6 /17/1980</t>
  </si>
  <si>
    <t>934-67-8349</t>
  </si>
  <si>
    <t>301 North Avenue</t>
  </si>
  <si>
    <t>Nashville</t>
  </si>
  <si>
    <t>TN</t>
  </si>
  <si>
    <t>09293-8009</t>
  </si>
  <si>
    <t>peter@pumpkin.com</t>
  </si>
  <si>
    <t>(616) 064-0341</t>
  </si>
  <si>
    <t>(461) 238-9402</t>
  </si>
  <si>
    <t>6 /15/1982</t>
  </si>
  <si>
    <t>002-20-2022</t>
  </si>
  <si>
    <t>1567 Secret Hideaway</t>
  </si>
  <si>
    <t>Suite 30</t>
  </si>
  <si>
    <t>30319-3040</t>
  </si>
  <si>
    <t>getsmart@sm.com</t>
  </si>
  <si>
    <t>(404) 321-1240</t>
  </si>
  <si>
    <t>(404) 432-4004</t>
  </si>
  <si>
    <t>6 /15/1954</t>
  </si>
  <si>
    <t>382-93-8472</t>
  </si>
  <si>
    <t>398 Freedom Pkwy</t>
  </si>
  <si>
    <t xml:space="preserve">30309-    </t>
  </si>
  <si>
    <t>Sally@smith.com</t>
  </si>
  <si>
    <t>(404) 982-9001</t>
  </si>
  <si>
    <t>(770) 283-9412</t>
  </si>
  <si>
    <t>6 /25/1940</t>
  </si>
  <si>
    <t>789-23-4810</t>
  </si>
  <si>
    <t>567 Wayland Drive</t>
  </si>
  <si>
    <t>Apt 512</t>
  </si>
  <si>
    <t>Nashaville</t>
  </si>
  <si>
    <t xml:space="preserve">27122-    </t>
  </si>
  <si>
    <t>LSMITH@SMITH.COM</t>
  </si>
  <si>
    <t>(234) 124-1249</t>
  </si>
  <si>
    <t>(123) 444-7383</t>
  </si>
  <si>
    <t>6 /1 /1980</t>
  </si>
  <si>
    <t>8 /17/2002</t>
  </si>
  <si>
    <t>763-89-1123</t>
  </si>
  <si>
    <t>838 Main Street</t>
  </si>
  <si>
    <t>judy@judy.com</t>
  </si>
  <si>
    <t>(212) 383-8477</t>
  </si>
  <si>
    <t>7 /25/1930</t>
  </si>
  <si>
    <t>999-99-9998</t>
  </si>
  <si>
    <t>135 Water Pond Drive</t>
  </si>
  <si>
    <t>30319-0101</t>
  </si>
  <si>
    <t>Dduck@water.org</t>
  </si>
  <si>
    <t>(404) 321-0505</t>
  </si>
  <si>
    <t>7 /1 /1950</t>
  </si>
  <si>
    <t>11/1 /2005</t>
  </si>
  <si>
    <t>582-39-5935</t>
  </si>
  <si>
    <t>137 Market Street</t>
  </si>
  <si>
    <t>San Francisco</t>
  </si>
  <si>
    <t>(999) 234-1234</t>
  </si>
  <si>
    <t>7 /19/1970</t>
  </si>
  <si>
    <t>1 /12/2005</t>
  </si>
  <si>
    <t>678-38-9234</t>
  </si>
  <si>
    <t>358 Hudson Road</t>
  </si>
  <si>
    <t>Clarkston</t>
  </si>
  <si>
    <t>30303-0033</t>
  </si>
  <si>
    <t>hudsonl@contacts.com</t>
  </si>
  <si>
    <t>(404) 928-3428</t>
  </si>
  <si>
    <t>(404) 338-7123</t>
  </si>
  <si>
    <t>7 /15/1985</t>
  </si>
  <si>
    <t>632-73-9873</t>
  </si>
  <si>
    <t>5323 North Avenue</t>
  </si>
  <si>
    <t>North</t>
  </si>
  <si>
    <t>SC</t>
  </si>
  <si>
    <t xml:space="preserve">29348-    </t>
  </si>
  <si>
    <t>john@north.org</t>
  </si>
  <si>
    <t>(803) 233-2134</t>
  </si>
  <si>
    <t>(803) 234-0034</t>
  </si>
  <si>
    <t>561-90-3400</t>
  </si>
  <si>
    <t>135 Acorn Drive</t>
  </si>
  <si>
    <t>Rex</t>
  </si>
  <si>
    <t>30092-4434</t>
  </si>
  <si>
    <t>ramjones@xyz.com</t>
  </si>
  <si>
    <t>(678) 134-9123</t>
  </si>
  <si>
    <t>(678) 312-9879</t>
  </si>
  <si>
    <t>7 /17/1986</t>
  </si>
  <si>
    <t>12/23/2004</t>
  </si>
  <si>
    <t>055-12-8945</t>
  </si>
  <si>
    <t>909 Gervais Street</t>
  </si>
  <si>
    <t>Columbia</t>
  </si>
  <si>
    <t>29069-4445</t>
  </si>
  <si>
    <t>bjones@loa.net</t>
  </si>
  <si>
    <t>(803) 888-1288</t>
  </si>
  <si>
    <t>7 /16/1965</t>
  </si>
  <si>
    <t>012-34-0859</t>
  </si>
  <si>
    <t>105 Pennsylvania Way</t>
  </si>
  <si>
    <t>Augusta</t>
  </si>
  <si>
    <t xml:space="preserve">30024-    </t>
  </si>
  <si>
    <t>ljones@mmail.net</t>
  </si>
  <si>
    <t>(706) 303-0400</t>
  </si>
  <si>
    <t>7 /20/1966</t>
  </si>
  <si>
    <t>3 /23/2006</t>
  </si>
  <si>
    <t>981-47-3898</t>
  </si>
  <si>
    <t>51 Ocean Way</t>
  </si>
  <si>
    <t>Savannah</t>
  </si>
  <si>
    <t xml:space="preserve">30090-    </t>
  </si>
  <si>
    <t>Jon@gull.org</t>
  </si>
  <si>
    <t>(912) 389-9889</t>
  </si>
  <si>
    <t>(912) 384-8499</t>
  </si>
  <si>
    <t>7 /15/1963</t>
  </si>
  <si>
    <t>3 /1 /2003</t>
  </si>
  <si>
    <t>033-05-3894</t>
  </si>
  <si>
    <t>1359 Hollywood Lane</t>
  </si>
  <si>
    <t>Apt 3A</t>
  </si>
  <si>
    <t>Los Angeles</t>
  </si>
  <si>
    <t xml:space="preserve">01980-    </t>
  </si>
  <si>
    <t>mmroe@hollywood.biz</t>
  </si>
  <si>
    <t>(991) 939-4912</t>
  </si>
  <si>
    <t>(991) 294-9499</t>
  </si>
  <si>
    <t>7 /25/1967</t>
  </si>
  <si>
    <t>847-38-3947</t>
  </si>
  <si>
    <t>389 Pine Drive</t>
  </si>
  <si>
    <t>Apt 3</t>
  </si>
  <si>
    <t>sheila@summer.org</t>
  </si>
  <si>
    <t>(770) 384-8293</t>
  </si>
  <si>
    <t>(770) 348-2938</t>
  </si>
  <si>
    <t>7 /24/1944</t>
  </si>
  <si>
    <t>2 /15/2001</t>
  </si>
  <si>
    <t>589-03-4038</t>
  </si>
  <si>
    <t>51 West End Av</t>
  </si>
  <si>
    <t>Suite 300</t>
  </si>
  <si>
    <t>01278-4300</t>
  </si>
  <si>
    <t>jgarland@nyc.org</t>
  </si>
  <si>
    <t>(212) 839-4094</t>
  </si>
  <si>
    <t>(212) 883-9492</t>
  </si>
  <si>
    <t>8 /24/1962</t>
  </si>
  <si>
    <t>1 /16/2003</t>
  </si>
  <si>
    <t>999-99-9999</t>
  </si>
  <si>
    <t>553 Peachtree Pitts</t>
  </si>
  <si>
    <t>Apt 35</t>
  </si>
  <si>
    <t>jane@smith.com</t>
  </si>
  <si>
    <t>(404) 908-9004</t>
  </si>
  <si>
    <t>(404) 321-8845</t>
  </si>
  <si>
    <t>8 /20/1978</t>
  </si>
  <si>
    <t>885-75-9999</t>
  </si>
  <si>
    <t>1080 Youth Ave</t>
  </si>
  <si>
    <t>Dublin</t>
  </si>
  <si>
    <t>OH</t>
  </si>
  <si>
    <t xml:space="preserve">44090-    </t>
  </si>
  <si>
    <t>hi@mail.com</t>
  </si>
  <si>
    <t>(614) 775-3004</t>
  </si>
  <si>
    <t>(614) 525-6246</t>
  </si>
  <si>
    <t>8 /31/1955</t>
  </si>
  <si>
    <t>8 /1 /2002</t>
  </si>
  <si>
    <t>066-99-2837</t>
  </si>
  <si>
    <t>789 Bunny Trail</t>
  </si>
  <si>
    <t>Columbus</t>
  </si>
  <si>
    <t xml:space="preserve">44188-    </t>
  </si>
  <si>
    <t>rrabbit@warner.org</t>
  </si>
  <si>
    <t>(614) 834-8934</t>
  </si>
  <si>
    <t>(614) 819-2348</t>
  </si>
  <si>
    <t>9 /1 /1985</t>
  </si>
  <si>
    <t>9 /1 /2002</t>
  </si>
  <si>
    <t>010-45-0239</t>
  </si>
  <si>
    <t>1358 Mockingbird Lane</t>
  </si>
  <si>
    <t>Jacksonville</t>
  </si>
  <si>
    <t>27272-7033</t>
  </si>
  <si>
    <t>morticia.addams@gravesite.org</t>
  </si>
  <si>
    <t>(904) 123-4123</t>
  </si>
  <si>
    <t>(904) 123-4004</t>
  </si>
  <si>
    <t>10/31/1950</t>
  </si>
  <si>
    <t>458-93-0506</t>
  </si>
  <si>
    <t>100 Market Drive</t>
  </si>
  <si>
    <t>Suite 5100</t>
  </si>
  <si>
    <t>10101-0011</t>
  </si>
  <si>
    <t>spgonzl@mailm.com</t>
  </si>
  <si>
    <t>(414) 123-4000</t>
  </si>
  <si>
    <t>(414) 001-2340</t>
  </si>
  <si>
    <t>10/15/1948</t>
  </si>
  <si>
    <t>Frogg, Kermitt</t>
  </si>
  <si>
    <t>Smith, Janis</t>
  </si>
  <si>
    <t>Smith, Martha</t>
  </si>
  <si>
    <t>Dewey, John</t>
  </si>
  <si>
    <t>Landing, Martin</t>
  </si>
  <si>
    <t>Martin, Mary</t>
  </si>
  <si>
    <t>Springstung, Bruce</t>
  </si>
  <si>
    <t>Colburn, Lady</t>
  </si>
  <si>
    <t>Creech, Greg</t>
  </si>
  <si>
    <t>Howard, Newman</t>
  </si>
  <si>
    <t>Jetson, Judie</t>
  </si>
  <si>
    <t>Bunney, Buggs</t>
  </si>
  <si>
    <t>Cruz, Tom</t>
  </si>
  <si>
    <t>Duck, Daffy</t>
  </si>
  <si>
    <t>Jones, Zach</t>
  </si>
  <si>
    <t>Murphy, Mark</t>
  </si>
  <si>
    <t>Reed, Donna</t>
  </si>
  <si>
    <t>Frankling, Benjamin</t>
  </si>
  <si>
    <t>Ghost, Space</t>
  </si>
  <si>
    <t>Good, Bobby</t>
  </si>
  <si>
    <t>Levi, Dolly</t>
  </si>
  <si>
    <t>Lopez, Mike</t>
  </si>
  <si>
    <t>Monster, Cookie</t>
  </si>
  <si>
    <t>Peach, Georgia</t>
  </si>
  <si>
    <t>Pumpkin, Peter</t>
  </si>
  <si>
    <t>Smart, Maxwell</t>
  </si>
  <si>
    <t>Smith, Sally</t>
  </si>
  <si>
    <t>Smith, Luke</t>
  </si>
  <si>
    <t>Cameron, Judy</t>
  </si>
  <si>
    <t>Goodman, Leslie</t>
  </si>
  <si>
    <t>Hudson, Lisa</t>
  </si>
  <si>
    <t>Johnson, John</t>
  </si>
  <si>
    <t>Jones, Ramses</t>
  </si>
  <si>
    <t>Jones, Betty</t>
  </si>
  <si>
    <t>Jones, Larry</t>
  </si>
  <si>
    <t>Livingston, Jonathan</t>
  </si>
  <si>
    <t>Monroe, Marilyn</t>
  </si>
  <si>
    <t>Summers, Sheila</t>
  </si>
  <si>
    <t>Garland, Judy</t>
  </si>
  <si>
    <t>Smith, Jane</t>
  </si>
  <si>
    <t>Williams, Amy</t>
  </si>
  <si>
    <t>Rabbit, Roger</t>
  </si>
  <si>
    <t>Addams, Morticia</t>
  </si>
  <si>
    <t>Gonzales, Spedro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</si>
</sst>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000\-00\-0000"/>
    <numFmt numFmtId="165" formatCode="&quot;$&quot;#,##0.00"/>
    <numFmt numFmtId="166" formatCode="&quot;$&quot;#,##0"/>
    <numFmt numFmtId="167" formatCode="00000"/>
  </numFmts>
  <fonts count="7" x14ac:knownFonts="1">
    <font>
      <sz val="10"/>
      <name val="Arial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164" fontId="2" fillId="2" borderId="1" xfId="3" applyNumberFormat="1" applyFont="1" applyFill="1" applyBorder="1" applyAlignment="1">
      <alignment horizontal="center" wrapText="1"/>
    </xf>
    <xf numFmtId="0" fontId="2" fillId="2" borderId="1" xfId="3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4" fontId="2" fillId="2" borderId="1" xfId="3" applyNumberFormat="1" applyFont="1" applyFill="1" applyBorder="1" applyAlignment="1">
      <alignment horizontal="center" wrapText="1"/>
    </xf>
    <xf numFmtId="0" fontId="1" fillId="0" borderId="0" xfId="3" applyAlignment="1">
      <alignment wrapText="1"/>
    </xf>
    <xf numFmtId="164" fontId="2" fillId="0" borderId="2" xfId="3" applyNumberFormat="1" applyFont="1" applyFill="1" applyBorder="1" applyAlignment="1">
      <alignment wrapText="1"/>
    </xf>
    <xf numFmtId="0" fontId="2" fillId="0" borderId="2" xfId="3" applyFont="1" applyFill="1" applyBorder="1" applyAlignment="1">
      <alignment horizontal="right" wrapText="1"/>
    </xf>
    <xf numFmtId="0" fontId="2" fillId="0" borderId="2" xfId="3" applyFont="1" applyFill="1" applyBorder="1" applyAlignment="1">
      <alignment wrapText="1"/>
    </xf>
    <xf numFmtId="9" fontId="2" fillId="0" borderId="2" xfId="2" applyFont="1" applyFill="1" applyBorder="1" applyAlignment="1">
      <alignment wrapText="1"/>
    </xf>
    <xf numFmtId="8" fontId="3" fillId="0" borderId="0" xfId="1" applyNumberFormat="1"/>
    <xf numFmtId="14" fontId="2" fillId="0" borderId="2" xfId="3" applyNumberFormat="1" applyFont="1" applyFill="1" applyBorder="1" applyAlignment="1">
      <alignment horizontal="right" wrapText="1"/>
    </xf>
    <xf numFmtId="0" fontId="2" fillId="0" borderId="2" xfId="3" applyNumberFormat="1" applyFont="1" applyFill="1" applyBorder="1" applyAlignment="1">
      <alignment horizontal="right" wrapText="1"/>
    </xf>
    <xf numFmtId="1" fontId="1" fillId="0" borderId="0" xfId="3" applyNumberFormat="1"/>
    <xf numFmtId="2" fontId="1" fillId="0" borderId="0" xfId="3" applyNumberFormat="1"/>
    <xf numFmtId="0" fontId="1" fillId="0" borderId="0" xfId="3"/>
    <xf numFmtId="0" fontId="3" fillId="0" borderId="0" xfId="0" applyFont="1" applyAlignment="1">
      <alignment horizontal="left"/>
    </xf>
    <xf numFmtId="0" fontId="0" fillId="0" borderId="0" xfId="0" applyNumberFormat="1"/>
    <xf numFmtId="165" fontId="1" fillId="0" borderId="0" xfId="3" applyNumberFormat="1"/>
    <xf numFmtId="0" fontId="4" fillId="0" borderId="0" xfId="0" applyFont="1" applyAlignment="1">
      <alignment horizontal="left"/>
    </xf>
    <xf numFmtId="0" fontId="4" fillId="0" borderId="0" xfId="0" applyNumberFormat="1" applyFont="1"/>
    <xf numFmtId="1" fontId="4" fillId="0" borderId="0" xfId="0" applyNumberFormat="1" applyFont="1"/>
    <xf numFmtId="166" fontId="4" fillId="0" borderId="0" xfId="0" applyNumberFormat="1" applyFont="1"/>
    <xf numFmtId="0" fontId="0" fillId="0" borderId="0" xfId="0" applyNumberFormat="1" applyFill="1" applyBorder="1"/>
    <xf numFmtId="0" fontId="0" fillId="0" borderId="0" xfId="0" applyAlignment="1">
      <alignment horizontal="left"/>
    </xf>
    <xf numFmtId="1" fontId="0" fillId="0" borderId="0" xfId="0" applyNumberFormat="1"/>
    <xf numFmtId="166" fontId="0" fillId="0" borderId="0" xfId="0" applyNumberFormat="1"/>
    <xf numFmtId="167" fontId="2" fillId="0" borderId="2" xfId="3" applyNumberFormat="1" applyFont="1" applyFill="1" applyBorder="1" applyAlignment="1">
      <alignment horizontal="left" wrapText="1"/>
    </xf>
    <xf numFmtId="164" fontId="1" fillId="0" borderId="0" xfId="3" applyNumberFormat="1"/>
    <xf numFmtId="14" fontId="1" fillId="0" borderId="0" xfId="3" applyNumberFormat="1"/>
  </cellXfs>
  <cellStyles count="4">
    <cellStyle name="Currency" xfId="1" builtinId="4"/>
    <cellStyle name="Normal" xfId="0" builtinId="0"/>
    <cellStyle name="Normal_Personnel File Complete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eg\Documents\2013%20Office\2013%20Excel\2010%20Excel%20Files%20for%20modification%20to%202013\Database%20Functionalit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Table Example"/>
      <sheetName val="Plan Sales Analysis"/>
      <sheetName val="Plan Sales - Revenue"/>
      <sheetName val="Marketing Sales Pivot"/>
      <sheetName val="Personnel"/>
      <sheetName val="Personnel Date"/>
      <sheetName val="Flash Fill"/>
      <sheetName val="Concatenation"/>
      <sheetName val="Text 2 Columns"/>
      <sheetName val="Conditional Format Personnel"/>
      <sheetName val="VLookup Complete"/>
      <sheetName val="VLookup Practice"/>
      <sheetName val="VLookup On Your Own"/>
      <sheetName val="DSUM"/>
      <sheetName val="Backup Personnel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>
            <v>1</v>
          </cell>
        </row>
        <row r="3">
          <cell r="A3" t="str">
            <v>Sales ID</v>
          </cell>
          <cell r="B3" t="str">
            <v>SSN</v>
          </cell>
          <cell r="C3" t="str">
            <v>First Name</v>
          </cell>
          <cell r="D3" t="str">
            <v>Last Name</v>
          </cell>
          <cell r="E3" t="str">
            <v>Home Street Line 1</v>
          </cell>
          <cell r="F3" t="str">
            <v>Home Street Line 2</v>
          </cell>
          <cell r="G3" t="str">
            <v>Home City</v>
          </cell>
          <cell r="H3" t="str">
            <v>Home State</v>
          </cell>
          <cell r="I3" t="str">
            <v>Home ZIP</v>
          </cell>
          <cell r="J3" t="str">
            <v>E-Mail Address</v>
          </cell>
          <cell r="K3" t="str">
            <v>Business Telephone Number</v>
          </cell>
          <cell r="L3" t="str">
            <v>Home Telephone Number</v>
          </cell>
          <cell r="M3" t="str">
            <v>Percent</v>
          </cell>
          <cell r="N3" t="str">
            <v>Bonus</v>
          </cell>
          <cell r="O3" t="str">
            <v>Dept</v>
          </cell>
          <cell r="P3" t="str">
            <v>Birth Date</v>
          </cell>
          <cell r="Q3" t="str">
            <v>Hire Date</v>
          </cell>
          <cell r="R3" t="str">
            <v>Age</v>
          </cell>
          <cell r="S3" t="str">
            <v>Hire Age</v>
          </cell>
          <cell r="T3" t="str">
            <v>Service</v>
          </cell>
        </row>
        <row r="4">
          <cell r="A4">
            <v>62</v>
          </cell>
          <cell r="B4" t="str">
            <v>010-45-0239</v>
          </cell>
          <cell r="C4" t="str">
            <v>Morticia</v>
          </cell>
          <cell r="D4" t="str">
            <v>Addams</v>
          </cell>
          <cell r="E4" t="str">
            <v>1358 Mockingbird Lane</v>
          </cell>
          <cell r="F4"/>
          <cell r="G4" t="str">
            <v>Jacksonville</v>
          </cell>
          <cell r="H4" t="str">
            <v>FL</v>
          </cell>
          <cell r="I4" t="str">
            <v>27272-7033</v>
          </cell>
          <cell r="J4" t="str">
            <v>morticia.addams@gravesite.org</v>
          </cell>
          <cell r="K4" t="str">
            <v>(904) 123-4123</v>
          </cell>
          <cell r="L4" t="str">
            <v>(904) 123-4004</v>
          </cell>
          <cell r="M4">
            <v>1.05</v>
          </cell>
          <cell r="N4">
            <v>1000</v>
          </cell>
          <cell r="O4" t="str">
            <v>ENG</v>
          </cell>
          <cell r="P4" t="str">
            <v>10/31/1950</v>
          </cell>
          <cell r="Q4">
            <v>36540</v>
          </cell>
          <cell r="R4">
            <v>63</v>
          </cell>
          <cell r="S4">
            <v>50</v>
          </cell>
          <cell r="T4">
            <v>14.510609171800137</v>
          </cell>
        </row>
        <row r="5">
          <cell r="A5">
            <v>18</v>
          </cell>
          <cell r="B5" t="str">
            <v>872-83-9928</v>
          </cell>
          <cell r="C5" t="str">
            <v>Buggs</v>
          </cell>
          <cell r="D5" t="str">
            <v>Bunney</v>
          </cell>
          <cell r="E5" t="str">
            <v>13 Final Lane</v>
          </cell>
          <cell r="F5"/>
          <cell r="G5" t="str">
            <v>Decatur</v>
          </cell>
          <cell r="H5" t="str">
            <v>GA</v>
          </cell>
          <cell r="I5" t="str">
            <v xml:space="preserve">30322-    </v>
          </cell>
          <cell r="J5" t="str">
            <v>the@end.com</v>
          </cell>
          <cell r="K5" t="str">
            <v>(404) 727-3849</v>
          </cell>
          <cell r="L5" t="str">
            <v>(404) 727-2839</v>
          </cell>
          <cell r="M5">
            <v>0.88</v>
          </cell>
          <cell r="N5">
            <v>400</v>
          </cell>
          <cell r="O5" t="str">
            <v>MKT</v>
          </cell>
          <cell r="P5" t="str">
            <v>5 /22/1967</v>
          </cell>
          <cell r="Q5" t="str">
            <v>8 /16/2002</v>
          </cell>
          <cell r="R5">
            <v>47</v>
          </cell>
          <cell r="S5">
            <v>35</v>
          </cell>
          <cell r="T5">
            <v>11.926078028747433</v>
          </cell>
        </row>
        <row r="6">
          <cell r="A6">
            <v>16</v>
          </cell>
          <cell r="B6" t="str">
            <v>763-89-1123</v>
          </cell>
          <cell r="C6" t="str">
            <v>Judy</v>
          </cell>
          <cell r="D6" t="str">
            <v>Cameron</v>
          </cell>
          <cell r="E6" t="str">
            <v>838 Main Street</v>
          </cell>
          <cell r="F6"/>
          <cell r="G6" t="str">
            <v>New York City</v>
          </cell>
          <cell r="H6" t="str">
            <v>NY</v>
          </cell>
          <cell r="I6" t="str">
            <v xml:space="preserve">01234-    </v>
          </cell>
          <cell r="J6" t="str">
            <v>judy@judy.com</v>
          </cell>
          <cell r="K6" t="str">
            <v>(212) 383-8477</v>
          </cell>
          <cell r="L6"/>
          <cell r="M6">
            <v>0.95</v>
          </cell>
          <cell r="N6">
            <v>750</v>
          </cell>
          <cell r="O6" t="str">
            <v>SLS</v>
          </cell>
          <cell r="P6" t="str">
            <v>7 /25/1930</v>
          </cell>
          <cell r="Q6" t="str">
            <v>1 /13/2001</v>
          </cell>
          <cell r="R6">
            <v>83</v>
          </cell>
          <cell r="S6">
            <v>71</v>
          </cell>
          <cell r="T6">
            <v>13.514031485284052</v>
          </cell>
        </row>
        <row r="7">
          <cell r="A7">
            <v>11</v>
          </cell>
          <cell r="B7" t="str">
            <v>438-49-8812</v>
          </cell>
          <cell r="C7" t="str">
            <v>Lady</v>
          </cell>
          <cell r="D7" t="str">
            <v>Colburn</v>
          </cell>
          <cell r="E7" t="str">
            <v>389 Pine Ridge</v>
          </cell>
          <cell r="F7"/>
          <cell r="G7" t="str">
            <v>Decatur</v>
          </cell>
          <cell r="H7" t="str">
            <v>GA</v>
          </cell>
          <cell r="I7" t="str">
            <v xml:space="preserve">30032-    </v>
          </cell>
          <cell r="J7" t="str">
            <v>Col@col.com</v>
          </cell>
          <cell r="K7" t="str">
            <v>(404) 834-8934</v>
          </cell>
          <cell r="L7" t="str">
            <v>(404) 389-1384</v>
          </cell>
          <cell r="M7">
            <v>0.9</v>
          </cell>
          <cell r="N7">
            <v>500</v>
          </cell>
          <cell r="O7" t="str">
            <v>SLS</v>
          </cell>
          <cell r="P7" t="str">
            <v>4 /15/1980</v>
          </cell>
          <cell r="Q7" t="str">
            <v>1 /7 /2001</v>
          </cell>
          <cell r="R7">
            <v>34</v>
          </cell>
          <cell r="S7">
            <v>21</v>
          </cell>
          <cell r="T7">
            <v>13.530458590006845</v>
          </cell>
        </row>
        <row r="8">
          <cell r="A8">
            <v>1</v>
          </cell>
          <cell r="B8" t="str">
            <v>982-38-2830</v>
          </cell>
          <cell r="C8" t="str">
            <v>Greg</v>
          </cell>
          <cell r="D8" t="str">
            <v>Creech</v>
          </cell>
          <cell r="E8" t="str">
            <v>1333 LaVenture Drive</v>
          </cell>
          <cell r="F8"/>
          <cell r="G8" t="str">
            <v>Chamblee</v>
          </cell>
          <cell r="H8" t="str">
            <v>GA</v>
          </cell>
          <cell r="I8" t="str">
            <v xml:space="preserve">30341-    </v>
          </cell>
          <cell r="J8" t="str">
            <v>greg@greg.com</v>
          </cell>
          <cell r="K8" t="str">
            <v>(404) 888-9001</v>
          </cell>
          <cell r="L8" t="str">
            <v>(404) 123-4890</v>
          </cell>
          <cell r="M8">
            <v>1</v>
          </cell>
          <cell r="N8">
            <v>1000</v>
          </cell>
          <cell r="O8" t="str">
            <v>SLS</v>
          </cell>
          <cell r="P8" t="str">
            <v>4 /2 /1958</v>
          </cell>
          <cell r="Q8" t="str">
            <v>1 /15/2001</v>
          </cell>
          <cell r="R8">
            <v>56</v>
          </cell>
          <cell r="S8">
            <v>43</v>
          </cell>
          <cell r="T8">
            <v>13.508555783709788</v>
          </cell>
        </row>
        <row r="9">
          <cell r="A9">
            <v>21</v>
          </cell>
          <cell r="B9" t="str">
            <v>481-92-0348</v>
          </cell>
          <cell r="C9" t="str">
            <v>Tom</v>
          </cell>
          <cell r="D9" t="str">
            <v>Cruz</v>
          </cell>
          <cell r="E9" t="str">
            <v>68 Actor's Way</v>
          </cell>
          <cell r="F9"/>
          <cell r="G9" t="str">
            <v>Alpharetta</v>
          </cell>
          <cell r="H9" t="str">
            <v>GA</v>
          </cell>
          <cell r="I9" t="str">
            <v xml:space="preserve">30002-    </v>
          </cell>
          <cell r="J9" t="str">
            <v>tom@cruisin.com</v>
          </cell>
          <cell r="K9" t="str">
            <v>(770) 384-9848</v>
          </cell>
          <cell r="L9" t="str">
            <v>(770) 385-9992</v>
          </cell>
          <cell r="M9">
            <v>0.75</v>
          </cell>
          <cell r="N9">
            <v>100</v>
          </cell>
          <cell r="O9" t="str">
            <v>SLS</v>
          </cell>
          <cell r="P9" t="str">
            <v>5 /23/1960</v>
          </cell>
          <cell r="Q9" t="str">
            <v>8 /15/2002</v>
          </cell>
          <cell r="R9">
            <v>54</v>
          </cell>
          <cell r="S9">
            <v>42</v>
          </cell>
          <cell r="T9">
            <v>11.928815879534566</v>
          </cell>
        </row>
        <row r="10">
          <cell r="A10">
            <v>3</v>
          </cell>
          <cell r="B10" t="str">
            <v>893-35-1299</v>
          </cell>
          <cell r="C10" t="str">
            <v>John</v>
          </cell>
          <cell r="D10" t="str">
            <v>Dewey</v>
          </cell>
          <cell r="E10" t="str">
            <v>16 Lane Lane</v>
          </cell>
          <cell r="F10"/>
          <cell r="G10" t="str">
            <v>New York City</v>
          </cell>
          <cell r="H10" t="str">
            <v>NY</v>
          </cell>
          <cell r="I10" t="str">
            <v xml:space="preserve">01234-    </v>
          </cell>
          <cell r="J10"/>
          <cell r="K10" t="str">
            <v>(404) 888-9003</v>
          </cell>
          <cell r="L10" t="str">
            <v>(912) 348-0124</v>
          </cell>
          <cell r="M10">
            <v>0.7</v>
          </cell>
          <cell r="N10">
            <v>50</v>
          </cell>
          <cell r="O10" t="str">
            <v>ADM</v>
          </cell>
          <cell r="P10" t="str">
            <v>2 /14/1990</v>
          </cell>
          <cell r="Q10" t="str">
            <v>1 /5 /2001</v>
          </cell>
          <cell r="R10">
            <v>24</v>
          </cell>
          <cell r="S10">
            <v>11</v>
          </cell>
          <cell r="T10">
            <v>13.535934291581109</v>
          </cell>
        </row>
        <row r="11">
          <cell r="A11">
            <v>63</v>
          </cell>
          <cell r="B11" t="str">
            <v>999-99-9998</v>
          </cell>
          <cell r="C11" t="str">
            <v>Daffy</v>
          </cell>
          <cell r="D11" t="str">
            <v>Duck</v>
          </cell>
          <cell r="E11" t="str">
            <v>135 Water Pond Drive</v>
          </cell>
          <cell r="F11"/>
          <cell r="G11" t="str">
            <v>Atlanta</v>
          </cell>
          <cell r="H11" t="str">
            <v>GA</v>
          </cell>
          <cell r="I11" t="str">
            <v>30319-0101</v>
          </cell>
          <cell r="J11" t="str">
            <v>Dduck@water.org</v>
          </cell>
          <cell r="K11" t="str">
            <v>(404) 321-0505</v>
          </cell>
          <cell r="L11"/>
          <cell r="M11">
            <v>0.92</v>
          </cell>
          <cell r="N11">
            <v>500</v>
          </cell>
          <cell r="O11" t="str">
            <v>HRC</v>
          </cell>
          <cell r="P11" t="str">
            <v>7 /1 /1950</v>
          </cell>
          <cell r="Q11" t="str">
            <v>11/1 /2005</v>
          </cell>
          <cell r="R11">
            <v>64</v>
          </cell>
          <cell r="S11">
            <v>55</v>
          </cell>
          <cell r="T11">
            <v>8.7145790554414777</v>
          </cell>
        </row>
        <row r="12">
          <cell r="A12">
            <v>20</v>
          </cell>
          <cell r="B12" t="str">
            <v>538-39-1239</v>
          </cell>
          <cell r="C12" t="str">
            <v>Daffy</v>
          </cell>
          <cell r="D12" t="str">
            <v>Duck</v>
          </cell>
          <cell r="E12" t="str">
            <v>1551 Lake Blvd</v>
          </cell>
          <cell r="F12" t="str">
            <v>Suite 200</v>
          </cell>
          <cell r="G12" t="str">
            <v>Hollywood</v>
          </cell>
          <cell r="H12" t="str">
            <v>CA</v>
          </cell>
          <cell r="I12" t="str">
            <v xml:space="preserve">08234-    </v>
          </cell>
          <cell r="J12" t="str">
            <v>daffy@ducks.org</v>
          </cell>
          <cell r="K12" t="str">
            <v>(777) 283-9498</v>
          </cell>
          <cell r="L12" t="str">
            <v>(777) 283-9499</v>
          </cell>
          <cell r="M12">
            <v>1</v>
          </cell>
          <cell r="N12">
            <v>1000</v>
          </cell>
          <cell r="O12" t="str">
            <v>ITD</v>
          </cell>
          <cell r="P12" t="str">
            <v>5 /10/1943</v>
          </cell>
          <cell r="Q12" t="str">
            <v>8 /2 /2002</v>
          </cell>
          <cell r="R12">
            <v>71</v>
          </cell>
          <cell r="S12">
            <v>59</v>
          </cell>
          <cell r="T12">
            <v>11.964407939767282</v>
          </cell>
        </row>
        <row r="13">
          <cell r="A13">
            <v>58</v>
          </cell>
          <cell r="B13" t="str">
            <v>135-71-2940</v>
          </cell>
          <cell r="C13" t="str">
            <v>Benjamin</v>
          </cell>
          <cell r="D13" t="str">
            <v>Frankling</v>
          </cell>
          <cell r="E13" t="str">
            <v>1601 Pensylvania Ave</v>
          </cell>
          <cell r="F13"/>
          <cell r="G13" t="str">
            <v>Atlantic City</v>
          </cell>
          <cell r="H13" t="str">
            <v>NJ</v>
          </cell>
          <cell r="I13" t="str">
            <v xml:space="preserve">01122-    </v>
          </cell>
          <cell r="J13" t="str">
            <v>benfrankling@usmint.org</v>
          </cell>
          <cell r="K13" t="str">
            <v>(111) 234-4442</v>
          </cell>
          <cell r="L13" t="str">
            <v>(111) 234-4403</v>
          </cell>
          <cell r="M13">
            <v>0.88</v>
          </cell>
          <cell r="N13">
            <v>400</v>
          </cell>
          <cell r="O13" t="str">
            <v>HRC</v>
          </cell>
          <cell r="P13" t="str">
            <v>6 /15/1944</v>
          </cell>
          <cell r="Q13" t="str">
            <v>1 /16/2005</v>
          </cell>
          <cell r="R13">
            <v>70</v>
          </cell>
          <cell r="S13">
            <v>61</v>
          </cell>
          <cell r="T13">
            <v>9.5058179329226551</v>
          </cell>
        </row>
        <row r="14">
          <cell r="A14">
            <v>57</v>
          </cell>
          <cell r="B14" t="str">
            <v>000-00-0011</v>
          </cell>
          <cell r="C14" t="str">
            <v>Kermitt</v>
          </cell>
          <cell r="D14" t="str">
            <v>Frogg</v>
          </cell>
          <cell r="E14" t="str">
            <v>1 Lilly Pad Road</v>
          </cell>
          <cell r="F14"/>
          <cell r="G14" t="str">
            <v>Lake City</v>
          </cell>
          <cell r="H14" t="str">
            <v>FL</v>
          </cell>
          <cell r="I14" t="str">
            <v>32222-0002</v>
          </cell>
          <cell r="J14" t="str">
            <v>kfrogg@loa.net</v>
          </cell>
          <cell r="K14" t="str">
            <v>(714) 122-2222</v>
          </cell>
          <cell r="L14"/>
          <cell r="M14">
            <v>0.84</v>
          </cell>
          <cell r="N14">
            <v>250</v>
          </cell>
          <cell r="O14" t="str">
            <v>ENG</v>
          </cell>
          <cell r="P14" t="str">
            <v>1 /29/1960</v>
          </cell>
          <cell r="Q14" t="str">
            <v>1 /8 /2005</v>
          </cell>
          <cell r="R14">
            <v>54</v>
          </cell>
          <cell r="S14">
            <v>45</v>
          </cell>
          <cell r="T14">
            <v>9.5277207392197134</v>
          </cell>
        </row>
        <row r="15">
          <cell r="A15">
            <v>37</v>
          </cell>
          <cell r="B15" t="str">
            <v>589-03-4038</v>
          </cell>
          <cell r="C15" t="str">
            <v>Judy</v>
          </cell>
          <cell r="D15" t="str">
            <v>Garland</v>
          </cell>
          <cell r="E15" t="str">
            <v>51 West End Av</v>
          </cell>
          <cell r="F15" t="str">
            <v>Suite 300</v>
          </cell>
          <cell r="G15" t="str">
            <v>New York City</v>
          </cell>
          <cell r="H15" t="str">
            <v>NY</v>
          </cell>
          <cell r="I15" t="str">
            <v>01278-4300</v>
          </cell>
          <cell r="J15" t="str">
            <v>jgarland@nyc.org</v>
          </cell>
          <cell r="K15" t="str">
            <v>(212) 839-4094</v>
          </cell>
          <cell r="L15" t="str">
            <v>(212) 883-9492</v>
          </cell>
          <cell r="M15">
            <v>0.97</v>
          </cell>
          <cell r="N15">
            <v>750</v>
          </cell>
          <cell r="O15" t="str">
            <v>ACC</v>
          </cell>
          <cell r="P15" t="str">
            <v>8 /24/1962</v>
          </cell>
          <cell r="Q15" t="str">
            <v>1 /16/2003</v>
          </cell>
          <cell r="R15">
            <v>51</v>
          </cell>
          <cell r="S15">
            <v>41</v>
          </cell>
          <cell r="T15">
            <v>11.507186858316222</v>
          </cell>
        </row>
        <row r="16">
          <cell r="A16">
            <v>39</v>
          </cell>
          <cell r="B16" t="str">
            <v>062-38-4992</v>
          </cell>
          <cell r="C16" t="str">
            <v>Space</v>
          </cell>
          <cell r="D16" t="str">
            <v>Ghost</v>
          </cell>
          <cell r="E16" t="str">
            <v>613 Christopher Street</v>
          </cell>
          <cell r="F16" t="str">
            <v>Apt 103</v>
          </cell>
          <cell r="G16" t="str">
            <v>New York City</v>
          </cell>
          <cell r="H16" t="str">
            <v>NY</v>
          </cell>
          <cell r="I16" t="str">
            <v>03849-3998</v>
          </cell>
          <cell r="J16" t="str">
            <v>sghost@wb.com</v>
          </cell>
          <cell r="K16" t="str">
            <v>(212) 838-9429</v>
          </cell>
          <cell r="L16" t="str">
            <v>(212) 938-8889</v>
          </cell>
          <cell r="M16">
            <v>0.98</v>
          </cell>
          <cell r="N16">
            <v>750</v>
          </cell>
          <cell r="O16" t="str">
            <v>ITD</v>
          </cell>
          <cell r="P16" t="str">
            <v>6 /6 /1966</v>
          </cell>
          <cell r="Q16" t="str">
            <v>1 /10/2003</v>
          </cell>
          <cell r="R16">
            <v>48</v>
          </cell>
          <cell r="S16">
            <v>37</v>
          </cell>
          <cell r="T16">
            <v>11.523613963039015</v>
          </cell>
        </row>
        <row r="17">
          <cell r="A17">
            <v>43</v>
          </cell>
          <cell r="B17" t="str">
            <v>458-93-0506</v>
          </cell>
          <cell r="C17" t="str">
            <v>Spedro</v>
          </cell>
          <cell r="D17" t="str">
            <v>Gonzales</v>
          </cell>
          <cell r="E17" t="str">
            <v>100 Market Drive</v>
          </cell>
          <cell r="F17" t="str">
            <v>Suite 5100</v>
          </cell>
          <cell r="G17" t="str">
            <v>San Francisco</v>
          </cell>
          <cell r="H17" t="str">
            <v>CA</v>
          </cell>
          <cell r="I17" t="str">
            <v>10101-0011</v>
          </cell>
          <cell r="J17" t="str">
            <v>spgonzl@mailm.com</v>
          </cell>
          <cell r="K17" t="str">
            <v>(414) 123-4000</v>
          </cell>
          <cell r="L17" t="str">
            <v>(414) 001-2340</v>
          </cell>
          <cell r="M17">
            <v>1.1000000000000001</v>
          </cell>
          <cell r="N17">
            <v>1000</v>
          </cell>
          <cell r="O17" t="str">
            <v>ITD</v>
          </cell>
          <cell r="P17" t="str">
            <v>10/15/1948</v>
          </cell>
          <cell r="Q17" t="str">
            <v>12/23/2004</v>
          </cell>
          <cell r="R17">
            <v>65</v>
          </cell>
          <cell r="S17">
            <v>56</v>
          </cell>
          <cell r="T17">
            <v>9.5715263518138265</v>
          </cell>
        </row>
        <row r="18">
          <cell r="A18">
            <v>46</v>
          </cell>
          <cell r="B18" t="str">
            <v>728-39-1040</v>
          </cell>
          <cell r="C18" t="str">
            <v>Bobby</v>
          </cell>
          <cell r="D18" t="str">
            <v>Good</v>
          </cell>
          <cell r="E18" t="str">
            <v>1350 Avenue A</v>
          </cell>
          <cell r="F18" t="str">
            <v>#16</v>
          </cell>
          <cell r="G18" t="str">
            <v>New York City</v>
          </cell>
          <cell r="H18" t="str">
            <v>NY</v>
          </cell>
          <cell r="I18" t="str">
            <v>01234-0400</v>
          </cell>
          <cell r="J18" t="str">
            <v>good@bobbyb.org</v>
          </cell>
          <cell r="K18" t="str">
            <v>(212) 348-2934</v>
          </cell>
          <cell r="L18" t="str">
            <v>(212) 384-9020</v>
          </cell>
          <cell r="M18">
            <v>0.77</v>
          </cell>
          <cell r="N18">
            <v>100</v>
          </cell>
          <cell r="O18" t="str">
            <v>HRC</v>
          </cell>
          <cell r="P18" t="str">
            <v>6 /16/1963</v>
          </cell>
          <cell r="Q18" t="str">
            <v>12/26/2004</v>
          </cell>
          <cell r="R18">
            <v>51</v>
          </cell>
          <cell r="S18">
            <v>41</v>
          </cell>
          <cell r="T18">
            <v>9.5633127994524294</v>
          </cell>
        </row>
        <row r="19">
          <cell r="A19">
            <v>53</v>
          </cell>
          <cell r="B19" t="str">
            <v>582-39-5935</v>
          </cell>
          <cell r="C19" t="str">
            <v>Leslie</v>
          </cell>
          <cell r="D19" t="str">
            <v>Goodman</v>
          </cell>
          <cell r="E19" t="str">
            <v>137 Market Street</v>
          </cell>
          <cell r="F19"/>
          <cell r="G19" t="str">
            <v>San Francisco</v>
          </cell>
          <cell r="H19" t="str">
            <v>CA</v>
          </cell>
          <cell r="I19" t="str">
            <v xml:space="preserve">01234-    </v>
          </cell>
          <cell r="J19"/>
          <cell r="K19" t="str">
            <v>(999) 234-1234</v>
          </cell>
          <cell r="L19" t="str">
            <v>(999) 234-1234</v>
          </cell>
          <cell r="M19">
            <v>0.7</v>
          </cell>
          <cell r="N19">
            <v>50</v>
          </cell>
          <cell r="O19" t="str">
            <v>SLS</v>
          </cell>
          <cell r="P19" t="str">
            <v>7 /19/1970</v>
          </cell>
          <cell r="Q19" t="str">
            <v>1 /12/2005</v>
          </cell>
          <cell r="R19">
            <v>44</v>
          </cell>
          <cell r="S19">
            <v>35</v>
          </cell>
          <cell r="T19">
            <v>9.5167693360711834</v>
          </cell>
        </row>
        <row r="20">
          <cell r="A20">
            <v>5</v>
          </cell>
          <cell r="B20" t="str">
            <v>353-28-9402</v>
          </cell>
          <cell r="C20" t="str">
            <v>Newman</v>
          </cell>
          <cell r="D20" t="str">
            <v>Howard</v>
          </cell>
          <cell r="E20" t="str">
            <v>1358 Waverly Way</v>
          </cell>
          <cell r="F20"/>
          <cell r="G20" t="str">
            <v>Atlanta</v>
          </cell>
          <cell r="H20" t="str">
            <v>GA</v>
          </cell>
          <cell r="I20" t="str">
            <v xml:space="preserve">30342-    </v>
          </cell>
          <cell r="J20" t="str">
            <v>Newman@contact.com</v>
          </cell>
          <cell r="K20" t="str">
            <v>(404) 338-2430</v>
          </cell>
          <cell r="L20"/>
          <cell r="M20">
            <v>0.65</v>
          </cell>
          <cell r="N20">
            <v>0</v>
          </cell>
          <cell r="O20" t="str">
            <v>HRC</v>
          </cell>
          <cell r="P20" t="str">
            <v>4 /1 /1958</v>
          </cell>
          <cell r="Q20" t="str">
            <v>1 /1 /2001</v>
          </cell>
          <cell r="R20">
            <v>56</v>
          </cell>
          <cell r="S20">
            <v>43</v>
          </cell>
          <cell r="T20">
            <v>13.546885694729637</v>
          </cell>
        </row>
        <row r="21">
          <cell r="A21">
            <v>6</v>
          </cell>
          <cell r="B21" t="str">
            <v>678-38-9234</v>
          </cell>
          <cell r="C21" t="str">
            <v>Lisa</v>
          </cell>
          <cell r="D21" t="str">
            <v>Hudson</v>
          </cell>
          <cell r="E21" t="str">
            <v>358 Hudson Road</v>
          </cell>
          <cell r="F21"/>
          <cell r="G21" t="str">
            <v>Clarkston</v>
          </cell>
          <cell r="H21" t="str">
            <v>GA</v>
          </cell>
          <cell r="I21" t="str">
            <v>30303-0033</v>
          </cell>
          <cell r="J21" t="str">
            <v>hudsonl@contacts.com</v>
          </cell>
          <cell r="K21" t="str">
            <v>(404) 928-3428</v>
          </cell>
          <cell r="L21" t="str">
            <v>(404) 338-7123</v>
          </cell>
          <cell r="M21">
            <v>0.99</v>
          </cell>
          <cell r="N21">
            <v>750</v>
          </cell>
          <cell r="O21" t="str">
            <v>SLS</v>
          </cell>
          <cell r="P21" t="str">
            <v>7 /15/1985</v>
          </cell>
          <cell r="Q21" t="str">
            <v>1 /5 /2001</v>
          </cell>
          <cell r="R21">
            <v>29</v>
          </cell>
          <cell r="S21">
            <v>16</v>
          </cell>
          <cell r="T21">
            <v>13.535934291581109</v>
          </cell>
        </row>
        <row r="22">
          <cell r="A22">
            <v>52</v>
          </cell>
          <cell r="B22" t="str">
            <v>457-12-3490</v>
          </cell>
          <cell r="C22" t="str">
            <v>Judie</v>
          </cell>
          <cell r="D22" t="str">
            <v>Jetson</v>
          </cell>
          <cell r="E22" t="str">
            <v>1350 Space Port Drive</v>
          </cell>
          <cell r="F22" t="str">
            <v>Unit x94</v>
          </cell>
          <cell r="G22" t="str">
            <v>Smyrna</v>
          </cell>
          <cell r="H22" t="str">
            <v>GA</v>
          </cell>
          <cell r="I22" t="str">
            <v xml:space="preserve">30067-    </v>
          </cell>
          <cell r="J22" t="str">
            <v>jjetson@space.org</v>
          </cell>
          <cell r="K22" t="str">
            <v>(770) 123-4444</v>
          </cell>
          <cell r="L22" t="str">
            <v>(770) 123-1444</v>
          </cell>
          <cell r="M22">
            <v>1.02</v>
          </cell>
          <cell r="N22">
            <v>1000</v>
          </cell>
          <cell r="O22" t="str">
            <v>MKT</v>
          </cell>
          <cell r="P22" t="str">
            <v>4 /28/1965</v>
          </cell>
          <cell r="Q22" t="str">
            <v>12/31/2004</v>
          </cell>
          <cell r="R22">
            <v>49</v>
          </cell>
          <cell r="S22">
            <v>39</v>
          </cell>
          <cell r="T22">
            <v>9.54962354551677</v>
          </cell>
        </row>
        <row r="23">
          <cell r="A23">
            <v>4</v>
          </cell>
          <cell r="B23" t="str">
            <v>632-73-9873</v>
          </cell>
          <cell r="C23" t="str">
            <v>John</v>
          </cell>
          <cell r="D23" t="str">
            <v>Johnson</v>
          </cell>
          <cell r="E23" t="str">
            <v>5323 North Avenue</v>
          </cell>
          <cell r="F23"/>
          <cell r="G23" t="str">
            <v>North</v>
          </cell>
          <cell r="H23" t="str">
            <v>SC</v>
          </cell>
          <cell r="I23" t="str">
            <v xml:space="preserve">29348-    </v>
          </cell>
          <cell r="J23" t="str">
            <v>john@north.org</v>
          </cell>
          <cell r="K23" t="str">
            <v>(803) 233-2134</v>
          </cell>
          <cell r="L23" t="str">
            <v>(803) 234-0034</v>
          </cell>
          <cell r="M23">
            <v>0.97</v>
          </cell>
          <cell r="N23">
            <v>750</v>
          </cell>
          <cell r="O23" t="str">
            <v>ADM</v>
          </cell>
          <cell r="P23" t="str">
            <v>7 /15/1985</v>
          </cell>
          <cell r="Q23" t="str">
            <v>1 /2 /2001</v>
          </cell>
          <cell r="R23">
            <v>29</v>
          </cell>
          <cell r="S23">
            <v>16</v>
          </cell>
          <cell r="T23">
            <v>13.544147843942506</v>
          </cell>
        </row>
        <row r="24">
          <cell r="A24">
            <v>55</v>
          </cell>
          <cell r="B24" t="str">
            <v>871-23-9120</v>
          </cell>
          <cell r="C24" t="str">
            <v>Zach</v>
          </cell>
          <cell r="D24" t="str">
            <v>Jones</v>
          </cell>
          <cell r="E24" t="str">
            <v>1531 Avenue A</v>
          </cell>
          <cell r="F24" t="str">
            <v># 16</v>
          </cell>
          <cell r="G24" t="str">
            <v>New York City</v>
          </cell>
          <cell r="H24" t="str">
            <v>NY</v>
          </cell>
          <cell r="I24" t="str">
            <v>01234-0002</v>
          </cell>
          <cell r="J24" t="str">
            <v>zjones@loa.net</v>
          </cell>
          <cell r="K24" t="str">
            <v>(212) 384-9200</v>
          </cell>
          <cell r="L24"/>
          <cell r="M24">
            <v>0.88</v>
          </cell>
          <cell r="N24">
            <v>400</v>
          </cell>
          <cell r="O24" t="str">
            <v>ITD</v>
          </cell>
          <cell r="P24" t="str">
            <v>5 /30/1985</v>
          </cell>
          <cell r="Q24" t="str">
            <v>1 /8 /2005</v>
          </cell>
          <cell r="R24">
            <v>29</v>
          </cell>
          <cell r="S24">
            <v>20</v>
          </cell>
          <cell r="T24">
            <v>9.5277207392197134</v>
          </cell>
        </row>
        <row r="25">
          <cell r="A25">
            <v>44</v>
          </cell>
          <cell r="B25" t="str">
            <v>561-90-3400</v>
          </cell>
          <cell r="C25" t="str">
            <v>Ramses</v>
          </cell>
          <cell r="D25" t="str">
            <v>Jones</v>
          </cell>
          <cell r="E25" t="str">
            <v>135 Acorn Drive</v>
          </cell>
          <cell r="F25"/>
          <cell r="G25" t="str">
            <v>Rex</v>
          </cell>
          <cell r="H25" t="str">
            <v>GA</v>
          </cell>
          <cell r="I25" t="str">
            <v>30092-4434</v>
          </cell>
          <cell r="J25" t="str">
            <v>ramjones@xyz.com</v>
          </cell>
          <cell r="K25" t="str">
            <v>(678) 134-9123</v>
          </cell>
          <cell r="L25" t="str">
            <v>(678) 312-9879</v>
          </cell>
          <cell r="M25">
            <v>0.89</v>
          </cell>
          <cell r="N25">
            <v>400</v>
          </cell>
          <cell r="O25" t="str">
            <v>ITD</v>
          </cell>
          <cell r="P25" t="str">
            <v>7 /17/1986</v>
          </cell>
          <cell r="Q25" t="str">
            <v>12/23/2004</v>
          </cell>
          <cell r="R25">
            <v>28</v>
          </cell>
          <cell r="S25">
            <v>18</v>
          </cell>
          <cell r="T25">
            <v>9.5715263518138265</v>
          </cell>
        </row>
        <row r="26">
          <cell r="A26">
            <v>56</v>
          </cell>
          <cell r="B26" t="str">
            <v>055-12-8945</v>
          </cell>
          <cell r="C26" t="str">
            <v>Betty</v>
          </cell>
          <cell r="D26" t="str">
            <v>Jones</v>
          </cell>
          <cell r="E26" t="str">
            <v>909 Gervais Street</v>
          </cell>
          <cell r="F26"/>
          <cell r="G26" t="str">
            <v>Columbia</v>
          </cell>
          <cell r="H26" t="str">
            <v>SC</v>
          </cell>
          <cell r="I26" t="str">
            <v>29069-4445</v>
          </cell>
          <cell r="J26" t="str">
            <v>bjones@loa.net</v>
          </cell>
          <cell r="K26" t="str">
            <v>(803) 888-1288</v>
          </cell>
          <cell r="L26"/>
          <cell r="M26">
            <v>0.93</v>
          </cell>
          <cell r="N26">
            <v>500</v>
          </cell>
          <cell r="O26" t="str">
            <v>ENG</v>
          </cell>
          <cell r="P26" t="str">
            <v>7 /16/1965</v>
          </cell>
          <cell r="Q26" t="str">
            <v>1 /8 /2005</v>
          </cell>
          <cell r="R26">
            <v>49</v>
          </cell>
          <cell r="S26">
            <v>40</v>
          </cell>
          <cell r="T26">
            <v>9.5277207392197134</v>
          </cell>
        </row>
        <row r="27">
          <cell r="A27">
            <v>64</v>
          </cell>
          <cell r="B27" t="str">
            <v>012-34-0859</v>
          </cell>
          <cell r="C27" t="str">
            <v>Larry</v>
          </cell>
          <cell r="D27" t="str">
            <v>Jones</v>
          </cell>
          <cell r="E27" t="str">
            <v>105 Pennsylvania Way</v>
          </cell>
          <cell r="F27"/>
          <cell r="G27" t="str">
            <v>Augusta</v>
          </cell>
          <cell r="H27" t="str">
            <v>GA</v>
          </cell>
          <cell r="I27" t="str">
            <v xml:space="preserve">30024-    </v>
          </cell>
          <cell r="J27" t="str">
            <v>ljones@mmail.net</v>
          </cell>
          <cell r="K27" t="str">
            <v>(706) 303-0400</v>
          </cell>
          <cell r="L27"/>
          <cell r="M27">
            <v>0.95</v>
          </cell>
          <cell r="N27">
            <v>750</v>
          </cell>
          <cell r="O27" t="str">
            <v>ACC</v>
          </cell>
          <cell r="P27" t="str">
            <v>7 /20/1966</v>
          </cell>
          <cell r="Q27" t="str">
            <v>3 /23/2006</v>
          </cell>
          <cell r="R27">
            <v>48</v>
          </cell>
          <cell r="S27">
            <v>40</v>
          </cell>
          <cell r="T27">
            <v>8.3258042436687205</v>
          </cell>
        </row>
        <row r="28">
          <cell r="A28">
            <v>40</v>
          </cell>
          <cell r="B28" t="str">
            <v>259-38-9488</v>
          </cell>
          <cell r="C28" t="str">
            <v>Martin</v>
          </cell>
          <cell r="D28" t="str">
            <v>Landing</v>
          </cell>
          <cell r="E28" t="str">
            <v>1556 Martin Way</v>
          </cell>
          <cell r="F28"/>
          <cell r="G28" t="str">
            <v>Decatur</v>
          </cell>
          <cell r="H28" t="str">
            <v>GA</v>
          </cell>
          <cell r="I28" t="str">
            <v xml:space="preserve">30322-    </v>
          </cell>
          <cell r="J28" t="str">
            <v>mlanding@mkt.com</v>
          </cell>
          <cell r="K28" t="str">
            <v>(404) 727-3898</v>
          </cell>
          <cell r="L28" t="str">
            <v>(404) 712-8938</v>
          </cell>
          <cell r="M28">
            <v>0.83</v>
          </cell>
          <cell r="N28">
            <v>250</v>
          </cell>
          <cell r="O28" t="str">
            <v>MKT</v>
          </cell>
          <cell r="P28" t="str">
            <v>2 /19/1953</v>
          </cell>
          <cell r="Q28" t="str">
            <v>1 /15/2003</v>
          </cell>
          <cell r="R28">
            <v>61</v>
          </cell>
          <cell r="S28">
            <v>50</v>
          </cell>
          <cell r="T28">
            <v>11.509924709103354</v>
          </cell>
        </row>
        <row r="29">
          <cell r="A29">
            <v>48</v>
          </cell>
          <cell r="B29" t="str">
            <v>193-93-8400</v>
          </cell>
          <cell r="C29" t="str">
            <v>Dolly</v>
          </cell>
          <cell r="D29" t="str">
            <v>Levi</v>
          </cell>
          <cell r="E29" t="str">
            <v>157 Levi Lane</v>
          </cell>
          <cell r="F29"/>
          <cell r="G29" t="str">
            <v>Yonkers</v>
          </cell>
          <cell r="H29" t="str">
            <v>NY</v>
          </cell>
          <cell r="I29" t="str">
            <v>07384-9998</v>
          </cell>
          <cell r="J29" t="str">
            <v>d.levi@hellodolly.org</v>
          </cell>
          <cell r="K29"/>
          <cell r="L29"/>
          <cell r="M29">
            <v>0.86</v>
          </cell>
          <cell r="N29">
            <v>400</v>
          </cell>
          <cell r="O29" t="str">
            <v>ITD</v>
          </cell>
          <cell r="P29" t="str">
            <v>6 /21/1967</v>
          </cell>
          <cell r="Q29" t="str">
            <v>12/26/2004</v>
          </cell>
          <cell r="R29">
            <v>47</v>
          </cell>
          <cell r="S29">
            <v>37</v>
          </cell>
          <cell r="T29">
            <v>9.5633127994524294</v>
          </cell>
        </row>
        <row r="30">
          <cell r="A30">
            <v>42</v>
          </cell>
          <cell r="B30" t="str">
            <v>981-47-3898</v>
          </cell>
          <cell r="C30" t="str">
            <v>Jonathan</v>
          </cell>
          <cell r="D30" t="str">
            <v>Livingston</v>
          </cell>
          <cell r="E30" t="str">
            <v>51 Ocean Way</v>
          </cell>
          <cell r="F30"/>
          <cell r="G30" t="str">
            <v>Savannah</v>
          </cell>
          <cell r="H30" t="str">
            <v>GA</v>
          </cell>
          <cell r="I30" t="str">
            <v xml:space="preserve">30090-    </v>
          </cell>
          <cell r="J30" t="str">
            <v>Jon@gull.org</v>
          </cell>
          <cell r="K30" t="str">
            <v>(912) 389-9889</v>
          </cell>
          <cell r="L30" t="str">
            <v>(912) 384-8499</v>
          </cell>
          <cell r="M30">
            <v>0.99</v>
          </cell>
          <cell r="N30">
            <v>750</v>
          </cell>
          <cell r="O30" t="str">
            <v>HRC</v>
          </cell>
          <cell r="P30" t="str">
            <v>7 /15/1963</v>
          </cell>
          <cell r="Q30" t="str">
            <v>3 /1 /2003</v>
          </cell>
          <cell r="R30">
            <v>51</v>
          </cell>
          <cell r="S30">
            <v>40</v>
          </cell>
          <cell r="T30">
            <v>11.38672142368241</v>
          </cell>
        </row>
        <row r="31">
          <cell r="A31">
            <v>22</v>
          </cell>
          <cell r="B31" t="str">
            <v>623-49-2004</v>
          </cell>
          <cell r="C31" t="str">
            <v>Mike</v>
          </cell>
          <cell r="D31" t="str">
            <v>Lopez</v>
          </cell>
          <cell r="E31" t="str">
            <v>55 Main Street</v>
          </cell>
          <cell r="F31"/>
          <cell r="G31" t="str">
            <v>New York City</v>
          </cell>
          <cell r="H31" t="str">
            <v>NY</v>
          </cell>
          <cell r="I31" t="str">
            <v xml:space="preserve">02389-    </v>
          </cell>
          <cell r="J31" t="str">
            <v>milo@company.com</v>
          </cell>
          <cell r="K31" t="str">
            <v>(212) 349-0404</v>
          </cell>
          <cell r="L31" t="str">
            <v>(212) 434-8999</v>
          </cell>
          <cell r="M31">
            <v>0.98</v>
          </cell>
          <cell r="N31">
            <v>750</v>
          </cell>
          <cell r="O31" t="str">
            <v>ACC</v>
          </cell>
          <cell r="P31" t="str">
            <v>6 /6 /1966</v>
          </cell>
          <cell r="Q31" t="str">
            <v>8 /22/2002</v>
          </cell>
          <cell r="R31">
            <v>48</v>
          </cell>
          <cell r="S31">
            <v>36</v>
          </cell>
          <cell r="T31">
            <v>11.909650924024641</v>
          </cell>
        </row>
        <row r="32">
          <cell r="A32">
            <v>10</v>
          </cell>
          <cell r="B32" t="str">
            <v>323-98-5789</v>
          </cell>
          <cell r="C32" t="str">
            <v>Mary</v>
          </cell>
          <cell r="D32" t="str">
            <v>Martin</v>
          </cell>
          <cell r="E32" t="str">
            <v>1600 Peachtree Avenue</v>
          </cell>
          <cell r="F32"/>
          <cell r="G32" t="str">
            <v>Atlanta</v>
          </cell>
          <cell r="H32" t="str">
            <v>GA</v>
          </cell>
          <cell r="I32" t="str">
            <v xml:space="preserve">30301-    </v>
          </cell>
          <cell r="J32" t="str">
            <v>mary@marycontrary.org</v>
          </cell>
          <cell r="K32" t="str">
            <v>(404) 908-9005</v>
          </cell>
          <cell r="L32" t="str">
            <v>(404) 388-4123</v>
          </cell>
          <cell r="M32">
            <v>0.98</v>
          </cell>
          <cell r="N32">
            <v>750</v>
          </cell>
          <cell r="O32" t="str">
            <v>SLS</v>
          </cell>
          <cell r="P32" t="str">
            <v>3 /26/1960</v>
          </cell>
          <cell r="Q32" t="str">
            <v>1 /3 /2001</v>
          </cell>
          <cell r="R32">
            <v>54</v>
          </cell>
          <cell r="S32">
            <v>41</v>
          </cell>
          <cell r="T32">
            <v>13.541409993155373</v>
          </cell>
        </row>
        <row r="33">
          <cell r="A33">
            <v>45</v>
          </cell>
          <cell r="B33" t="str">
            <v>033-05-3894</v>
          </cell>
          <cell r="C33" t="str">
            <v>Marilyn</v>
          </cell>
          <cell r="D33" t="str">
            <v>Monroe</v>
          </cell>
          <cell r="E33" t="str">
            <v>1359 Hollywood Lane</v>
          </cell>
          <cell r="F33" t="str">
            <v>Apt 3A</v>
          </cell>
          <cell r="G33" t="str">
            <v>Los Angeles</v>
          </cell>
          <cell r="H33" t="str">
            <v>CA</v>
          </cell>
          <cell r="I33" t="str">
            <v xml:space="preserve">01980-    </v>
          </cell>
          <cell r="J33" t="str">
            <v>mmroe@hollywood.biz</v>
          </cell>
          <cell r="K33" t="str">
            <v>(991) 939-4912</v>
          </cell>
          <cell r="L33" t="str">
            <v>(991) 294-9499</v>
          </cell>
          <cell r="M33">
            <v>0.88</v>
          </cell>
          <cell r="N33">
            <v>400</v>
          </cell>
          <cell r="O33" t="str">
            <v>ACC</v>
          </cell>
          <cell r="P33" t="str">
            <v>7 /25/1967</v>
          </cell>
          <cell r="Q33" t="str">
            <v>12/23/2004</v>
          </cell>
          <cell r="R33">
            <v>46</v>
          </cell>
          <cell r="S33">
            <v>37</v>
          </cell>
          <cell r="T33">
            <v>9.5715263518138265</v>
          </cell>
        </row>
        <row r="34">
          <cell r="A34">
            <v>54</v>
          </cell>
          <cell r="B34" t="str">
            <v>348-19-2352</v>
          </cell>
          <cell r="C34" t="str">
            <v>Cookie</v>
          </cell>
          <cell r="D34" t="str">
            <v>Monster</v>
          </cell>
          <cell r="E34" t="str">
            <v>135 Sesamy Street</v>
          </cell>
          <cell r="F34"/>
          <cell r="G34" t="str">
            <v>Atlantic City</v>
          </cell>
          <cell r="H34" t="str">
            <v>NJ</v>
          </cell>
          <cell r="I34" t="str">
            <v xml:space="preserve">55555-    </v>
          </cell>
          <cell r="J34" t="str">
            <v>cmonster@sstreet.org</v>
          </cell>
          <cell r="K34" t="str">
            <v>(999) 512-3412</v>
          </cell>
          <cell r="L34" t="str">
            <v>(999) 123-4004</v>
          </cell>
          <cell r="M34">
            <v>0.87</v>
          </cell>
          <cell r="N34">
            <v>400</v>
          </cell>
          <cell r="O34" t="str">
            <v>R&amp;D</v>
          </cell>
          <cell r="P34" t="str">
            <v>6 /15/1962</v>
          </cell>
          <cell r="Q34" t="str">
            <v>1 /3 /2005</v>
          </cell>
          <cell r="R34">
            <v>52</v>
          </cell>
          <cell r="S34">
            <v>43</v>
          </cell>
          <cell r="T34">
            <v>9.5414099931553729</v>
          </cell>
        </row>
        <row r="35">
          <cell r="A35">
            <v>15</v>
          </cell>
          <cell r="B35" t="str">
            <v>251-15-2323</v>
          </cell>
          <cell r="C35" t="str">
            <v>Mark</v>
          </cell>
          <cell r="D35" t="str">
            <v>Murphy</v>
          </cell>
          <cell r="E35" t="str">
            <v>951 Woodlawn Ave</v>
          </cell>
          <cell r="F35"/>
          <cell r="G35" t="str">
            <v>Duluth</v>
          </cell>
          <cell r="H35" t="str">
            <v>GA</v>
          </cell>
          <cell r="I35" t="str">
            <v xml:space="preserve">30097-    </v>
          </cell>
          <cell r="J35" t="str">
            <v>mark@mark.com</v>
          </cell>
          <cell r="K35" t="str">
            <v>(404) 727-8998</v>
          </cell>
          <cell r="L35" t="str">
            <v>(123) 409-3948</v>
          </cell>
          <cell r="M35">
            <v>0.86</v>
          </cell>
          <cell r="N35">
            <v>400</v>
          </cell>
          <cell r="O35" t="str">
            <v>ADM</v>
          </cell>
          <cell r="P35" t="str">
            <v>5 /1 /1979</v>
          </cell>
          <cell r="Q35" t="str">
            <v>1 /13/2001</v>
          </cell>
          <cell r="R35">
            <v>35</v>
          </cell>
          <cell r="S35">
            <v>22</v>
          </cell>
          <cell r="T35">
            <v>13.514031485284052</v>
          </cell>
        </row>
        <row r="36">
          <cell r="A36">
            <v>49</v>
          </cell>
          <cell r="B36" t="str">
            <v>252-82-0304</v>
          </cell>
          <cell r="C36" t="str">
            <v>Georgia</v>
          </cell>
          <cell r="D36" t="str">
            <v>Peach</v>
          </cell>
          <cell r="E36" t="str">
            <v>51 Ivy Street</v>
          </cell>
          <cell r="F36" t="str">
            <v>Suite 3200</v>
          </cell>
          <cell r="G36" t="str">
            <v>Atlanta</v>
          </cell>
          <cell r="H36" t="str">
            <v>GA</v>
          </cell>
          <cell r="I36" t="str">
            <v xml:space="preserve">30303-    </v>
          </cell>
          <cell r="J36" t="str">
            <v>gp@gporg.com</v>
          </cell>
          <cell r="K36" t="str">
            <v>(404) 877-4600</v>
          </cell>
          <cell r="L36"/>
          <cell r="M36">
            <v>0.85</v>
          </cell>
          <cell r="N36">
            <v>400</v>
          </cell>
          <cell r="O36" t="str">
            <v>ADM</v>
          </cell>
          <cell r="P36" t="str">
            <v>6 /17/1980</v>
          </cell>
          <cell r="Q36" t="str">
            <v>12/26/2004</v>
          </cell>
          <cell r="R36">
            <v>34</v>
          </cell>
          <cell r="S36">
            <v>24</v>
          </cell>
          <cell r="T36">
            <v>9.5633127994524294</v>
          </cell>
        </row>
        <row r="37">
          <cell r="A37">
            <v>13</v>
          </cell>
          <cell r="B37" t="str">
            <v>934-67-8349</v>
          </cell>
          <cell r="C37" t="str">
            <v>Peter</v>
          </cell>
          <cell r="D37" t="str">
            <v>Pumpkin</v>
          </cell>
          <cell r="E37" t="str">
            <v>301 North Avenue</v>
          </cell>
          <cell r="F37"/>
          <cell r="G37" t="str">
            <v>Nashville</v>
          </cell>
          <cell r="H37" t="str">
            <v>TN</v>
          </cell>
          <cell r="I37" t="str">
            <v>09293-8009</v>
          </cell>
          <cell r="J37" t="str">
            <v>peter@pumpkin.com</v>
          </cell>
          <cell r="K37" t="str">
            <v>(616) 064-0341</v>
          </cell>
          <cell r="L37" t="str">
            <v>(461) 238-9402</v>
          </cell>
          <cell r="M37">
            <v>0.9</v>
          </cell>
          <cell r="N37">
            <v>500</v>
          </cell>
          <cell r="O37" t="str">
            <v>MKT</v>
          </cell>
          <cell r="P37" t="str">
            <v>6 /15/1982</v>
          </cell>
          <cell r="Q37" t="str">
            <v>1 /13/2001</v>
          </cell>
          <cell r="R37">
            <v>32</v>
          </cell>
          <cell r="S37">
            <v>19</v>
          </cell>
          <cell r="T37">
            <v>13.514031485284052</v>
          </cell>
        </row>
        <row r="38">
          <cell r="A38">
            <v>25</v>
          </cell>
          <cell r="B38" t="str">
            <v>066-99-2837</v>
          </cell>
          <cell r="C38" t="str">
            <v>Roger</v>
          </cell>
          <cell r="D38" t="str">
            <v>Rabbit</v>
          </cell>
          <cell r="E38" t="str">
            <v>789 Bunny Trail</v>
          </cell>
          <cell r="F38"/>
          <cell r="G38" t="str">
            <v>Columbus</v>
          </cell>
          <cell r="H38" t="str">
            <v>OH</v>
          </cell>
          <cell r="I38" t="str">
            <v xml:space="preserve">44188-    </v>
          </cell>
          <cell r="J38" t="str">
            <v>rrabbit@warner.org</v>
          </cell>
          <cell r="K38" t="str">
            <v>(614) 834-8934</v>
          </cell>
          <cell r="L38" t="str">
            <v>(614) 819-2348</v>
          </cell>
          <cell r="M38">
            <v>0.95</v>
          </cell>
          <cell r="N38">
            <v>750</v>
          </cell>
          <cell r="O38" t="str">
            <v>ADM</v>
          </cell>
          <cell r="P38" t="str">
            <v>9 /1 /1985</v>
          </cell>
          <cell r="Q38" t="str">
            <v>9 /1 /2002</v>
          </cell>
          <cell r="R38">
            <v>28</v>
          </cell>
          <cell r="S38">
            <v>17</v>
          </cell>
          <cell r="T38">
            <v>11.88227241615332</v>
          </cell>
        </row>
        <row r="39">
          <cell r="A39">
            <v>41</v>
          </cell>
          <cell r="B39" t="str">
            <v>433-03-9489</v>
          </cell>
          <cell r="C39" t="str">
            <v>Donna</v>
          </cell>
          <cell r="D39" t="str">
            <v>Reed</v>
          </cell>
          <cell r="E39" t="str">
            <v>1389 Wonderful Way</v>
          </cell>
          <cell r="F39"/>
          <cell r="G39" t="str">
            <v>Bedford Falls</v>
          </cell>
          <cell r="H39" t="str">
            <v>GA</v>
          </cell>
          <cell r="I39" t="str">
            <v xml:space="preserve">30328-    </v>
          </cell>
          <cell r="J39" t="str">
            <v>dreed@mgm.com</v>
          </cell>
          <cell r="K39" t="str">
            <v>(723) 849-2899</v>
          </cell>
          <cell r="L39" t="str">
            <v>(723) 849-3849</v>
          </cell>
          <cell r="M39">
            <v>1.03</v>
          </cell>
          <cell r="N39">
            <v>1000</v>
          </cell>
          <cell r="O39" t="str">
            <v>ADM</v>
          </cell>
          <cell r="P39" t="str">
            <v>5 /20/1943</v>
          </cell>
          <cell r="Q39" t="str">
            <v>1 /17/2003</v>
          </cell>
          <cell r="R39">
            <v>71</v>
          </cell>
          <cell r="S39">
            <v>60</v>
          </cell>
          <cell r="T39">
            <v>11.504449007529089</v>
          </cell>
        </row>
        <row r="40">
          <cell r="A40">
            <v>61</v>
          </cell>
          <cell r="B40" t="str">
            <v>341-24-9949</v>
          </cell>
          <cell r="C40" t="str">
            <v>Simple</v>
          </cell>
          <cell r="D40" t="str">
            <v>Simon</v>
          </cell>
          <cell r="E40" t="str">
            <v>1356 Easy Street</v>
          </cell>
          <cell r="F40"/>
          <cell r="G40" t="str">
            <v>Atlanta</v>
          </cell>
          <cell r="H40" t="str">
            <v>GA</v>
          </cell>
          <cell r="I40" t="str">
            <v>30319-9444</v>
          </cell>
          <cell r="J40" t="str">
            <v>simon@simple.org</v>
          </cell>
          <cell r="K40" t="str">
            <v>(404) 348-9284</v>
          </cell>
          <cell r="L40" t="str">
            <v>(404) 928-3284</v>
          </cell>
          <cell r="M40">
            <v>1.06</v>
          </cell>
          <cell r="N40">
            <v>1000</v>
          </cell>
          <cell r="O40" t="str">
            <v>R&amp;D</v>
          </cell>
          <cell r="P40" t="str">
            <v>10/15/1960</v>
          </cell>
          <cell r="Q40" t="str">
            <v>1 /30/2005</v>
          </cell>
          <cell r="R40">
            <v>53</v>
          </cell>
          <cell r="S40">
            <v>45</v>
          </cell>
          <cell r="T40">
            <v>9.4674880219028061</v>
          </cell>
        </row>
        <row r="41">
          <cell r="A41">
            <v>47</v>
          </cell>
          <cell r="B41" t="str">
            <v>002-20-2022</v>
          </cell>
          <cell r="C41" t="str">
            <v>Maxwell</v>
          </cell>
          <cell r="D41" t="str">
            <v>Smart</v>
          </cell>
          <cell r="E41" t="str">
            <v>1567 Secret Hideaway</v>
          </cell>
          <cell r="F41" t="str">
            <v>Suite 30</v>
          </cell>
          <cell r="G41" t="str">
            <v>Atlanta</v>
          </cell>
          <cell r="H41" t="str">
            <v>GA</v>
          </cell>
          <cell r="I41" t="str">
            <v>30319-3040</v>
          </cell>
          <cell r="J41" t="str">
            <v>getsmart@sm.com</v>
          </cell>
          <cell r="K41" t="str">
            <v>(404) 321-1240</v>
          </cell>
          <cell r="L41" t="str">
            <v>(404) 432-4004</v>
          </cell>
          <cell r="M41">
            <v>0.55000000000000004</v>
          </cell>
          <cell r="N41">
            <v>0</v>
          </cell>
          <cell r="O41" t="str">
            <v>SLS</v>
          </cell>
          <cell r="P41" t="str">
            <v>6 /15/1954</v>
          </cell>
          <cell r="Q41" t="str">
            <v>12/26/2004</v>
          </cell>
          <cell r="R41">
            <v>60</v>
          </cell>
          <cell r="S41">
            <v>50</v>
          </cell>
          <cell r="T41">
            <v>9.5633127994524294</v>
          </cell>
        </row>
        <row r="42">
          <cell r="A42">
            <v>12</v>
          </cell>
          <cell r="B42" t="str">
            <v>382-93-8472</v>
          </cell>
          <cell r="C42" t="str">
            <v>Sally</v>
          </cell>
          <cell r="D42" t="str">
            <v>Smith</v>
          </cell>
          <cell r="E42" t="str">
            <v>398 Freedom Pkwy</v>
          </cell>
          <cell r="F42"/>
          <cell r="G42" t="str">
            <v>Atlanta</v>
          </cell>
          <cell r="H42" t="str">
            <v>GA</v>
          </cell>
          <cell r="I42" t="str">
            <v xml:space="preserve">30309-    </v>
          </cell>
          <cell r="J42" t="str">
            <v>Sally@smith.com</v>
          </cell>
          <cell r="K42" t="str">
            <v>(404) 982-9001</v>
          </cell>
          <cell r="L42" t="str">
            <v>(770) 283-9412</v>
          </cell>
          <cell r="M42">
            <v>1.01</v>
          </cell>
          <cell r="N42">
            <v>1000</v>
          </cell>
          <cell r="O42" t="str">
            <v>HRC</v>
          </cell>
          <cell r="P42" t="str">
            <v>6 /25/1940</v>
          </cell>
          <cell r="Q42" t="str">
            <v>1 /5 /2001</v>
          </cell>
          <cell r="R42">
            <v>74</v>
          </cell>
          <cell r="S42">
            <v>61</v>
          </cell>
          <cell r="T42">
            <v>13.535934291581109</v>
          </cell>
        </row>
        <row r="43">
          <cell r="A43">
            <v>23</v>
          </cell>
          <cell r="B43" t="str">
            <v>789-23-4810</v>
          </cell>
          <cell r="C43" t="str">
            <v>Luke</v>
          </cell>
          <cell r="D43" t="str">
            <v>Smith</v>
          </cell>
          <cell r="E43" t="str">
            <v>567 Wayland Drive</v>
          </cell>
          <cell r="F43" t="str">
            <v>Apt 512</v>
          </cell>
          <cell r="G43" t="str">
            <v>Nashaville</v>
          </cell>
          <cell r="H43" t="str">
            <v>TN</v>
          </cell>
          <cell r="I43" t="str">
            <v xml:space="preserve">27122-    </v>
          </cell>
          <cell r="J43" t="str">
            <v>LSMITH@SMITH.COM</v>
          </cell>
          <cell r="K43" t="str">
            <v>(234) 124-1249</v>
          </cell>
          <cell r="L43" t="str">
            <v>(123) 444-7383</v>
          </cell>
          <cell r="M43">
            <v>1.02</v>
          </cell>
          <cell r="N43">
            <v>1000</v>
          </cell>
          <cell r="O43" t="str">
            <v>ADM</v>
          </cell>
          <cell r="P43" t="str">
            <v>6 /1 /1980</v>
          </cell>
          <cell r="Q43" t="str">
            <v>8 /17/2002</v>
          </cell>
          <cell r="R43">
            <v>34</v>
          </cell>
          <cell r="S43">
            <v>22</v>
          </cell>
          <cell r="T43">
            <v>11.9233401779603</v>
          </cell>
        </row>
        <row r="44">
          <cell r="A44">
            <v>24</v>
          </cell>
          <cell r="B44" t="str">
            <v>011-88-7899</v>
          </cell>
          <cell r="C44" t="str">
            <v>Janis</v>
          </cell>
          <cell r="D44" t="str">
            <v>Smith</v>
          </cell>
          <cell r="E44" t="str">
            <v>60 5th Ave</v>
          </cell>
          <cell r="F44" t="str">
            <v>Suite 61</v>
          </cell>
          <cell r="G44" t="str">
            <v>New York City</v>
          </cell>
          <cell r="H44" t="str">
            <v>NY</v>
          </cell>
          <cell r="I44" t="str">
            <v xml:space="preserve">01234-    </v>
          </cell>
          <cell r="J44" t="str">
            <v>jsmith@smith.com</v>
          </cell>
          <cell r="K44" t="str">
            <v>(212) 239-4888</v>
          </cell>
          <cell r="L44" t="str">
            <v>(212) 489-1234</v>
          </cell>
          <cell r="M44">
            <v>0.78</v>
          </cell>
          <cell r="N44">
            <v>100</v>
          </cell>
          <cell r="O44" t="str">
            <v>ACC</v>
          </cell>
          <cell r="P44" t="str">
            <v>1 /10/1980</v>
          </cell>
          <cell r="Q44" t="str">
            <v>10/1 /2002</v>
          </cell>
          <cell r="R44">
            <v>34</v>
          </cell>
          <cell r="S44">
            <v>22</v>
          </cell>
          <cell r="T44">
            <v>11.800136892539356</v>
          </cell>
        </row>
        <row r="45">
          <cell r="A45">
            <v>7</v>
          </cell>
          <cell r="B45" t="str">
            <v>999-99-9999</v>
          </cell>
          <cell r="C45" t="str">
            <v>Jane</v>
          </cell>
          <cell r="D45" t="str">
            <v>Smith</v>
          </cell>
          <cell r="E45" t="str">
            <v>553 Peachtree Pitts</v>
          </cell>
          <cell r="F45" t="str">
            <v>Apt 35</v>
          </cell>
          <cell r="G45" t="str">
            <v>Atlanta</v>
          </cell>
          <cell r="H45" t="str">
            <v>GA</v>
          </cell>
          <cell r="I45" t="str">
            <v xml:space="preserve">30301-    </v>
          </cell>
          <cell r="J45" t="str">
            <v>jane@smith.com</v>
          </cell>
          <cell r="K45" t="str">
            <v>(404) 908-9004</v>
          </cell>
          <cell r="L45" t="str">
            <v>(404) 321-8845</v>
          </cell>
          <cell r="M45">
            <v>0.88</v>
          </cell>
          <cell r="N45">
            <v>400</v>
          </cell>
          <cell r="O45" t="str">
            <v>ITD</v>
          </cell>
          <cell r="P45" t="str">
            <v>8 /20/1978</v>
          </cell>
          <cell r="Q45" t="str">
            <v>1 /3 /2001</v>
          </cell>
          <cell r="R45">
            <v>35</v>
          </cell>
          <cell r="S45">
            <v>23</v>
          </cell>
          <cell r="T45">
            <v>13.541409993155373</v>
          </cell>
        </row>
        <row r="46">
          <cell r="A46">
            <v>2</v>
          </cell>
          <cell r="B46" t="str">
            <v>323-12-3487</v>
          </cell>
          <cell r="C46" t="str">
            <v>Martha</v>
          </cell>
          <cell r="D46" t="str">
            <v>Smith</v>
          </cell>
          <cell r="E46" t="str">
            <v>90 Ivy Lane</v>
          </cell>
          <cell r="F46" t="str">
            <v>Apt 1A</v>
          </cell>
          <cell r="G46" t="str">
            <v>Decatur</v>
          </cell>
          <cell r="H46" t="str">
            <v>GA</v>
          </cell>
          <cell r="I46" t="str">
            <v xml:space="preserve">30123-    </v>
          </cell>
          <cell r="J46" t="str">
            <v>Martha@mar.com</v>
          </cell>
          <cell r="K46" t="str">
            <v>(404) 888-9002</v>
          </cell>
          <cell r="L46" t="str">
            <v>(404) 321-3829</v>
          </cell>
          <cell r="M46">
            <v>0.7</v>
          </cell>
          <cell r="N46">
            <v>50</v>
          </cell>
          <cell r="O46" t="str">
            <v>ACC</v>
          </cell>
          <cell r="P46" t="str">
            <v>1 /1 /1975</v>
          </cell>
          <cell r="Q46" t="str">
            <v>1 /2 /2001</v>
          </cell>
          <cell r="R46">
            <v>39</v>
          </cell>
          <cell r="S46">
            <v>26</v>
          </cell>
          <cell r="T46">
            <v>13.544147843942506</v>
          </cell>
        </row>
        <row r="47">
          <cell r="A47">
            <v>38</v>
          </cell>
          <cell r="B47" t="str">
            <v>072-34-0993</v>
          </cell>
          <cell r="C47" t="str">
            <v>Bruce</v>
          </cell>
          <cell r="D47" t="str">
            <v>Springstung</v>
          </cell>
          <cell r="E47" t="str">
            <v>61 Ivy Road</v>
          </cell>
          <cell r="F47"/>
          <cell r="G47" t="str">
            <v>Atlanta</v>
          </cell>
          <cell r="H47" t="str">
            <v>GA</v>
          </cell>
          <cell r="I47" t="str">
            <v xml:space="preserve">30303-    </v>
          </cell>
          <cell r="J47" t="str">
            <v>bspring@hrc.com</v>
          </cell>
          <cell r="K47" t="str">
            <v>(404) 884-9283</v>
          </cell>
          <cell r="L47" t="str">
            <v>(404) 993-8090</v>
          </cell>
          <cell r="M47">
            <v>0.86</v>
          </cell>
          <cell r="N47">
            <v>400</v>
          </cell>
          <cell r="O47" t="str">
            <v>HRC</v>
          </cell>
          <cell r="P47" t="str">
            <v>3 /17/1940</v>
          </cell>
          <cell r="Q47" t="str">
            <v>1 /1 /2003</v>
          </cell>
          <cell r="R47">
            <v>74</v>
          </cell>
          <cell r="S47">
            <v>63</v>
          </cell>
          <cell r="T47">
            <v>11.548254620123203</v>
          </cell>
        </row>
        <row r="48">
          <cell r="A48">
            <v>14</v>
          </cell>
          <cell r="B48" t="str">
            <v>847-38-3947</v>
          </cell>
          <cell r="C48" t="str">
            <v>Sheila</v>
          </cell>
          <cell r="D48" t="str">
            <v>Summers</v>
          </cell>
          <cell r="E48" t="str">
            <v>389 Pine Drive</v>
          </cell>
          <cell r="F48" t="str">
            <v>Apt 3</v>
          </cell>
          <cell r="G48" t="str">
            <v>Duluth</v>
          </cell>
          <cell r="H48" t="str">
            <v>GA</v>
          </cell>
          <cell r="I48" t="str">
            <v xml:space="preserve">30097-    </v>
          </cell>
          <cell r="J48" t="str">
            <v>sheila@summer.org</v>
          </cell>
          <cell r="K48" t="str">
            <v>(770) 384-8293</v>
          </cell>
          <cell r="L48" t="str">
            <v>(770) 348-2938</v>
          </cell>
          <cell r="M48">
            <v>0.9</v>
          </cell>
          <cell r="N48">
            <v>500</v>
          </cell>
          <cell r="O48" t="str">
            <v>SLS</v>
          </cell>
          <cell r="P48" t="str">
            <v>7 /24/1944</v>
          </cell>
          <cell r="Q48" t="str">
            <v>2 /15/2001</v>
          </cell>
          <cell r="R48">
            <v>69</v>
          </cell>
          <cell r="S48">
            <v>57</v>
          </cell>
          <cell r="T48">
            <v>13.423682409308693</v>
          </cell>
        </row>
        <row r="49">
          <cell r="A49">
            <v>17</v>
          </cell>
          <cell r="B49" t="str">
            <v>885-75-9999</v>
          </cell>
          <cell r="C49" t="str">
            <v>Amy</v>
          </cell>
          <cell r="D49" t="str">
            <v>Williams</v>
          </cell>
          <cell r="E49" t="str">
            <v>1080 Youth Ave</v>
          </cell>
          <cell r="F49"/>
          <cell r="G49" t="str">
            <v>Dublin</v>
          </cell>
          <cell r="H49" t="str">
            <v>OH</v>
          </cell>
          <cell r="I49" t="str">
            <v xml:space="preserve">44090-    </v>
          </cell>
          <cell r="J49" t="str">
            <v>hi@mail.com</v>
          </cell>
          <cell r="K49" t="str">
            <v>(614) 775-3004</v>
          </cell>
          <cell r="L49" t="str">
            <v>(614) 525-6246</v>
          </cell>
          <cell r="M49">
            <v>0.98</v>
          </cell>
          <cell r="N49">
            <v>750</v>
          </cell>
          <cell r="O49" t="str">
            <v>MKT</v>
          </cell>
          <cell r="P49" t="str">
            <v>8 /31/1955</v>
          </cell>
          <cell r="Q49" t="str">
            <v>8 /1 /2002</v>
          </cell>
          <cell r="R49">
            <v>58</v>
          </cell>
          <cell r="S49">
            <v>47</v>
          </cell>
          <cell r="T49">
            <v>11.967145790554415</v>
          </cell>
        </row>
        <row r="50">
          <cell r="A50">
            <v>65</v>
          </cell>
          <cell r="B50">
            <v>340</v>
          </cell>
          <cell r="C50" t="str">
            <v>Peter</v>
          </cell>
          <cell r="D50" t="str">
            <v>Parker</v>
          </cell>
          <cell r="E50" t="str">
            <v>500 Webb Drive</v>
          </cell>
          <cell r="G50" t="str">
            <v>New York City</v>
          </cell>
          <cell r="H50" t="str">
            <v>NY</v>
          </cell>
          <cell r="I50" t="str">
            <v>01234-0003</v>
          </cell>
          <cell r="J50" t="str">
            <v>Pparker@spman.net</v>
          </cell>
          <cell r="K50" t="str">
            <v>(404) 304-0708</v>
          </cell>
          <cell r="L50" t="str">
            <v>(404) 210-7500</v>
          </cell>
          <cell r="M50">
            <v>0.88</v>
          </cell>
          <cell r="N50">
            <v>400</v>
          </cell>
          <cell r="O50" t="str">
            <v>HRC</v>
          </cell>
          <cell r="P50">
            <v>29366</v>
          </cell>
          <cell r="Q50">
            <v>38473</v>
          </cell>
          <cell r="R50">
            <v>34</v>
          </cell>
          <cell r="S50">
            <v>25</v>
          </cell>
          <cell r="T50">
            <v>9.2183436002737853</v>
          </cell>
        </row>
      </sheetData>
      <sheetData sheetId="11"/>
      <sheetData sheetId="12"/>
      <sheetData sheetId="13">
        <row r="2">
          <cell r="A2" t="str">
            <v>First Name</v>
          </cell>
          <cell r="B2" t="str">
            <v>Last Name</v>
          </cell>
          <cell r="C2" t="str">
            <v>Dept</v>
          </cell>
          <cell r="D2" t="str">
            <v>Percent</v>
          </cell>
          <cell r="E2" t="str">
            <v>Bonus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2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4F187EEC-1952-4AC5-9A28-38D98A1A61A1}">
  <we:reference id="wa104099688" version="1.2.0.0" store="en-US" storeType="OMEX"/>
  <we:alternateReferences/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1"/>
  </sheetPr>
  <dimension ref="A1:AE46"/>
  <sheetViews>
    <sheetView tabSelected="1" zoomScaleNormal="196" zoomScaleSheetLayoutView="200" workbookViewId="0">
      <selection activeCell="D4" sqref="D4"/>
    </sheetView>
  </sheetViews>
  <sheetFormatPr defaultRowHeight="12.75" x14ac:dyDescent="0.2"/>
  <cols>
    <col min="1" max="1" width="11.85546875" style="28" customWidth="1"/>
    <col min="2" max="2" width="8.140625" style="15" customWidth="1"/>
    <col min="3" max="3" width="19.28515625" style="15" bestFit="1" customWidth="1"/>
    <col min="4" max="4" width="22.140625" style="15" bestFit="1" customWidth="1"/>
    <col min="5" max="8" width="14" style="15" customWidth="1"/>
    <col min="9" max="9" width="29.85546875" style="15" bestFit="1" customWidth="1"/>
    <col min="10" max="12" width="14" style="15" customWidth="1"/>
    <col min="13" max="14" width="14" style="29" customWidth="1"/>
    <col min="15" max="15" width="10.7109375" style="15" bestFit="1" customWidth="1"/>
    <col min="16" max="18" width="10.7109375" style="15" customWidth="1"/>
    <col min="19" max="19" width="10.5703125" style="29" bestFit="1" customWidth="1"/>
    <col min="20" max="23" width="9.140625" style="15"/>
    <col min="24" max="24" width="11.7109375" style="15" customWidth="1"/>
    <col min="25" max="25" width="10.42578125" style="15" customWidth="1"/>
    <col min="26" max="26" width="11.7109375" style="15" customWidth="1"/>
    <col min="27" max="27" width="15.28515625" style="15" customWidth="1"/>
    <col min="28" max="28" width="11.7109375" style="15" customWidth="1"/>
    <col min="29" max="29" width="15.28515625" style="15" bestFit="1" customWidth="1"/>
    <col min="30" max="30" width="8.5703125" style="15" customWidth="1"/>
    <col min="31" max="31" width="11.7109375" style="15" bestFit="1" customWidth="1"/>
    <col min="32" max="16384" width="9.140625" style="15"/>
  </cols>
  <sheetData>
    <row r="1" spans="1:31" s="5" customFormat="1" ht="4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2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21</v>
      </c>
      <c r="Y1" s="4" t="s">
        <v>23</v>
      </c>
      <c r="Z1" s="4" t="s">
        <v>24</v>
      </c>
      <c r="AB1"/>
      <c r="AC1"/>
      <c r="AD1"/>
      <c r="AE1"/>
    </row>
    <row r="2" spans="1:31" ht="15" customHeight="1" x14ac:dyDescent="0.25">
      <c r="A2" s="6" t="s">
        <v>25</v>
      </c>
      <c r="B2" s="7">
        <v>57</v>
      </c>
      <c r="C2" s="8" t="s">
        <v>414</v>
      </c>
      <c r="D2" s="8" t="s">
        <v>26</v>
      </c>
      <c r="E2" s="8" t="s">
        <v>27</v>
      </c>
      <c r="F2" s="8" t="s">
        <v>28</v>
      </c>
      <c r="G2" s="8" t="s">
        <v>29</v>
      </c>
      <c r="H2" s="8" t="s">
        <v>30</v>
      </c>
      <c r="I2" s="8" t="s">
        <v>31</v>
      </c>
      <c r="J2" s="8" t="s">
        <v>32</v>
      </c>
      <c r="K2" s="8" t="s">
        <v>27</v>
      </c>
      <c r="L2" s="9">
        <v>0.84</v>
      </c>
      <c r="M2" s="10">
        <f t="shared" ref="M2:M46" si="0">IF(PercentPersonnel&gt;=100%,1000,IF(PercentPersonnel&gt;=95%,750,IF(PercentPersonnel&gt;=90%,500,IF(PercentPersonnel&gt;=85%,400,IF(PercentPersonnel&gt;=80%, 250,IF(PercentPersonnel&gt;=75%,100,IF(PercentPersonnel&gt;=70%,50,0)))))))</f>
        <v>250</v>
      </c>
      <c r="N2" s="8" t="s">
        <v>33</v>
      </c>
      <c r="O2" s="11" t="s">
        <v>34</v>
      </c>
      <c r="P2" s="12">
        <v>1</v>
      </c>
      <c r="Q2" s="12">
        <v>29</v>
      </c>
      <c r="R2" s="12">
        <v>1960</v>
      </c>
      <c r="S2" s="11" t="s">
        <v>35</v>
      </c>
      <c r="T2" s="13">
        <f t="shared" ref="T2:T46" ca="1" si="1">ROUNDDOWN(((TODAY()-O2)/365.25),0)</f>
        <v>57</v>
      </c>
      <c r="U2" s="13">
        <f>YEAR(S2)-YEAR(O2)</f>
        <v>45</v>
      </c>
      <c r="V2" s="14">
        <f t="shared" ref="V2:V46" ca="1" si="2">(TODAY()-S2)/365.2</f>
        <v>12.094742606790801</v>
      </c>
      <c r="W2" s="15" t="s">
        <v>36</v>
      </c>
      <c r="X2" s="16" t="s">
        <v>37</v>
      </c>
      <c r="Y2" s="17">
        <v>33</v>
      </c>
      <c r="Z2" s="18">
        <f>IF(X2="Plan 1",Y2*50,IF(X2="Plan 2",Y2*75,IF(X2="Plan 3",Y2*100,IF(X2="Plan 4",Y2*125,IF(X2="Plan 5",Y2*150,0)))))</f>
        <v>1650</v>
      </c>
      <c r="AB2" s="19"/>
      <c r="AC2" s="20"/>
      <c r="AD2" s="21"/>
      <c r="AE2" s="22"/>
    </row>
    <row r="3" spans="1:31" ht="15" customHeight="1" x14ac:dyDescent="0.25">
      <c r="A3" s="6" t="s">
        <v>39</v>
      </c>
      <c r="B3" s="7">
        <v>24</v>
      </c>
      <c r="C3" s="8" t="s">
        <v>415</v>
      </c>
      <c r="D3" s="8" t="s">
        <v>40</v>
      </c>
      <c r="E3" s="8" t="s">
        <v>41</v>
      </c>
      <c r="F3" s="8" t="s">
        <v>42</v>
      </c>
      <c r="G3" s="8" t="s">
        <v>43</v>
      </c>
      <c r="H3" s="8" t="s">
        <v>44</v>
      </c>
      <c r="I3" s="8" t="s">
        <v>45</v>
      </c>
      <c r="J3" s="8" t="s">
        <v>46</v>
      </c>
      <c r="K3" s="8" t="s">
        <v>47</v>
      </c>
      <c r="L3" s="9">
        <v>0.78</v>
      </c>
      <c r="M3" s="10">
        <f t="shared" si="0"/>
        <v>100</v>
      </c>
      <c r="N3" s="8" t="s">
        <v>48</v>
      </c>
      <c r="O3" s="11" t="s">
        <v>49</v>
      </c>
      <c r="P3" s="12">
        <v>1</v>
      </c>
      <c r="Q3" s="12">
        <v>10</v>
      </c>
      <c r="R3" s="12">
        <v>1980</v>
      </c>
      <c r="S3" s="11" t="s">
        <v>50</v>
      </c>
      <c r="T3" s="13">
        <f t="shared" ca="1" si="1"/>
        <v>37</v>
      </c>
      <c r="U3" s="13">
        <f t="shared" ref="U3:U46" si="3">YEAR(S3)-YEAR(O3)</f>
        <v>22</v>
      </c>
      <c r="V3" s="14">
        <f t="shared" ca="1" si="2"/>
        <v>14.367469879518072</v>
      </c>
      <c r="W3" s="15" t="s">
        <v>36</v>
      </c>
      <c r="X3" s="16" t="s">
        <v>51</v>
      </c>
      <c r="Y3" s="17">
        <v>52</v>
      </c>
      <c r="Z3" s="18">
        <f t="shared" ref="Z3:Z46" si="4">IF(X3="Plan 1",Y3*50,IF(X3="Plan 2",Y3*75,IF(X3="Plan 3",Y3*100,IF(X3="Plan 4",Y3*125,IF(X3="Plan 5",Y3*150,0)))))</f>
        <v>3900</v>
      </c>
      <c r="AB3" s="19"/>
      <c r="AC3" s="20"/>
      <c r="AD3" s="21"/>
      <c r="AE3" s="22"/>
    </row>
    <row r="4" spans="1:31" ht="15" customHeight="1" x14ac:dyDescent="0.25">
      <c r="A4" s="6" t="s">
        <v>53</v>
      </c>
      <c r="B4" s="7">
        <v>2</v>
      </c>
      <c r="C4" s="8" t="s">
        <v>416</v>
      </c>
      <c r="D4" s="8" t="s">
        <v>54</v>
      </c>
      <c r="E4" s="8" t="s">
        <v>55</v>
      </c>
      <c r="F4" s="8" t="s">
        <v>56</v>
      </c>
      <c r="G4" s="8" t="s">
        <v>57</v>
      </c>
      <c r="H4" s="8" t="s">
        <v>58</v>
      </c>
      <c r="I4" s="8" t="s">
        <v>59</v>
      </c>
      <c r="J4" s="8" t="s">
        <v>60</v>
      </c>
      <c r="K4" s="8" t="s">
        <v>61</v>
      </c>
      <c r="L4" s="9">
        <v>0.7</v>
      </c>
      <c r="M4" s="10">
        <f t="shared" si="0"/>
        <v>50</v>
      </c>
      <c r="N4" s="8" t="s">
        <v>48</v>
      </c>
      <c r="O4" s="11" t="s">
        <v>62</v>
      </c>
      <c r="P4" s="12">
        <v>1</v>
      </c>
      <c r="Q4" s="12">
        <v>1</v>
      </c>
      <c r="R4" s="12">
        <v>1975</v>
      </c>
      <c r="S4" s="11" t="s">
        <v>63</v>
      </c>
      <c r="T4" s="13">
        <f t="shared" ca="1" si="1"/>
        <v>42</v>
      </c>
      <c r="U4" s="13">
        <f t="shared" si="3"/>
        <v>26</v>
      </c>
      <c r="V4" s="14">
        <f t="shared" ca="1" si="2"/>
        <v>16.111719605695509</v>
      </c>
      <c r="W4" s="15" t="s">
        <v>64</v>
      </c>
      <c r="X4" s="16" t="s">
        <v>65</v>
      </c>
      <c r="Y4" s="17">
        <v>2</v>
      </c>
      <c r="Z4" s="18">
        <f t="shared" si="4"/>
        <v>200</v>
      </c>
      <c r="AB4" s="19"/>
      <c r="AC4" s="20"/>
      <c r="AD4" s="21"/>
      <c r="AE4" s="22"/>
    </row>
    <row r="5" spans="1:31" ht="15" customHeight="1" x14ac:dyDescent="0.25">
      <c r="A5" s="6" t="s">
        <v>67</v>
      </c>
      <c r="B5" s="7">
        <v>3</v>
      </c>
      <c r="C5" s="8" t="s">
        <v>417</v>
      </c>
      <c r="D5" s="8" t="s">
        <v>68</v>
      </c>
      <c r="E5" s="8" t="s">
        <v>27</v>
      </c>
      <c r="F5" s="8" t="s">
        <v>42</v>
      </c>
      <c r="G5" s="8" t="s">
        <v>43</v>
      </c>
      <c r="H5" s="8" t="s">
        <v>44</v>
      </c>
      <c r="I5" s="8" t="s">
        <v>27</v>
      </c>
      <c r="J5" s="8" t="s">
        <v>69</v>
      </c>
      <c r="K5" s="8" t="s">
        <v>70</v>
      </c>
      <c r="L5" s="9">
        <v>0.7</v>
      </c>
      <c r="M5" s="10">
        <f t="shared" si="0"/>
        <v>50</v>
      </c>
      <c r="N5" s="8" t="s">
        <v>66</v>
      </c>
      <c r="O5" s="11" t="s">
        <v>71</v>
      </c>
      <c r="P5" s="12">
        <v>2</v>
      </c>
      <c r="Q5" s="12">
        <v>14</v>
      </c>
      <c r="R5" s="12">
        <v>1990</v>
      </c>
      <c r="S5" s="11" t="s">
        <v>72</v>
      </c>
      <c r="T5" s="13">
        <f t="shared" ca="1" si="1"/>
        <v>26</v>
      </c>
      <c r="U5" s="13">
        <f t="shared" si="3"/>
        <v>11</v>
      </c>
      <c r="V5" s="14">
        <f t="shared" ca="1" si="2"/>
        <v>16.103504928806135</v>
      </c>
      <c r="W5" s="15" t="s">
        <v>64</v>
      </c>
      <c r="X5" s="16" t="s">
        <v>73</v>
      </c>
      <c r="Y5" s="23">
        <v>24</v>
      </c>
      <c r="Z5" s="18">
        <f t="shared" si="4"/>
        <v>3000</v>
      </c>
      <c r="AB5" s="19"/>
      <c r="AC5" s="20"/>
      <c r="AD5" s="21"/>
      <c r="AE5" s="22"/>
    </row>
    <row r="6" spans="1:31" ht="15" customHeight="1" x14ac:dyDescent="0.25">
      <c r="A6" s="6" t="s">
        <v>75</v>
      </c>
      <c r="B6" s="7">
        <v>40</v>
      </c>
      <c r="C6" s="8" t="s">
        <v>418</v>
      </c>
      <c r="D6" s="8" t="s">
        <v>76</v>
      </c>
      <c r="E6" s="8" t="s">
        <v>27</v>
      </c>
      <c r="F6" s="8" t="s">
        <v>56</v>
      </c>
      <c r="G6" s="8" t="s">
        <v>57</v>
      </c>
      <c r="H6" s="8" t="s">
        <v>77</v>
      </c>
      <c r="I6" s="8" t="s">
        <v>78</v>
      </c>
      <c r="J6" s="8" t="s">
        <v>79</v>
      </c>
      <c r="K6" s="8" t="s">
        <v>80</v>
      </c>
      <c r="L6" s="9">
        <v>0.83</v>
      </c>
      <c r="M6" s="10">
        <f t="shared" si="0"/>
        <v>250</v>
      </c>
      <c r="N6" s="8" t="s">
        <v>81</v>
      </c>
      <c r="O6" s="11" t="s">
        <v>82</v>
      </c>
      <c r="P6" s="12">
        <v>2</v>
      </c>
      <c r="Q6" s="12">
        <v>19</v>
      </c>
      <c r="R6" s="12">
        <v>1953</v>
      </c>
      <c r="S6" s="11" t="s">
        <v>83</v>
      </c>
      <c r="T6" s="13">
        <f t="shared" ca="1" si="1"/>
        <v>63</v>
      </c>
      <c r="U6" s="13">
        <f t="shared" si="3"/>
        <v>50</v>
      </c>
      <c r="V6" s="14">
        <f t="shared" ca="1" si="2"/>
        <v>14.077217962760132</v>
      </c>
      <c r="W6" s="15" t="s">
        <v>64</v>
      </c>
      <c r="X6" s="16" t="s">
        <v>84</v>
      </c>
      <c r="Y6" s="23">
        <v>100</v>
      </c>
      <c r="Z6" s="18">
        <f t="shared" si="4"/>
        <v>15000</v>
      </c>
      <c r="AB6" s="19"/>
      <c r="AC6" s="20"/>
      <c r="AD6" s="21"/>
      <c r="AE6" s="22"/>
    </row>
    <row r="7" spans="1:31" ht="15" customHeight="1" x14ac:dyDescent="0.25">
      <c r="A7" s="6" t="s">
        <v>85</v>
      </c>
      <c r="B7" s="7">
        <v>10</v>
      </c>
      <c r="C7" s="8" t="s">
        <v>419</v>
      </c>
      <c r="D7" s="8" t="s">
        <v>86</v>
      </c>
      <c r="E7" s="8" t="s">
        <v>27</v>
      </c>
      <c r="F7" s="8" t="s">
        <v>87</v>
      </c>
      <c r="G7" s="8" t="s">
        <v>57</v>
      </c>
      <c r="H7" s="8" t="s">
        <v>88</v>
      </c>
      <c r="I7" s="8" t="s">
        <v>89</v>
      </c>
      <c r="J7" s="8" t="s">
        <v>90</v>
      </c>
      <c r="K7" s="8" t="s">
        <v>91</v>
      </c>
      <c r="L7" s="9">
        <v>0.98</v>
      </c>
      <c r="M7" s="10">
        <f t="shared" si="0"/>
        <v>750</v>
      </c>
      <c r="N7" s="8" t="s">
        <v>38</v>
      </c>
      <c r="O7" s="11" t="s">
        <v>92</v>
      </c>
      <c r="P7" s="12">
        <v>3</v>
      </c>
      <c r="Q7" s="12">
        <v>26</v>
      </c>
      <c r="R7" s="12">
        <v>1960</v>
      </c>
      <c r="S7" s="11" t="s">
        <v>93</v>
      </c>
      <c r="T7" s="13">
        <f t="shared" ca="1" si="1"/>
        <v>56</v>
      </c>
      <c r="U7" s="13">
        <f t="shared" si="3"/>
        <v>41</v>
      </c>
      <c r="V7" s="14">
        <f t="shared" ca="1" si="2"/>
        <v>16.108981380065718</v>
      </c>
      <c r="W7" s="15" t="s">
        <v>64</v>
      </c>
      <c r="X7" s="16" t="s">
        <v>84</v>
      </c>
      <c r="Y7" s="23">
        <v>5</v>
      </c>
      <c r="Z7" s="18">
        <f t="shared" si="4"/>
        <v>750</v>
      </c>
      <c r="AB7" s="19"/>
      <c r="AC7" s="20"/>
      <c r="AD7" s="21"/>
      <c r="AE7" s="22"/>
    </row>
    <row r="8" spans="1:31" ht="15" customHeight="1" x14ac:dyDescent="0.25">
      <c r="A8" s="6" t="s">
        <v>94</v>
      </c>
      <c r="B8" s="7">
        <v>38</v>
      </c>
      <c r="C8" s="8" t="s">
        <v>420</v>
      </c>
      <c r="D8" s="8" t="s">
        <v>95</v>
      </c>
      <c r="E8" s="8" t="s">
        <v>27</v>
      </c>
      <c r="F8" s="8" t="s">
        <v>87</v>
      </c>
      <c r="G8" s="8" t="s">
        <v>57</v>
      </c>
      <c r="H8" s="8" t="s">
        <v>96</v>
      </c>
      <c r="I8" s="8" t="s">
        <v>97</v>
      </c>
      <c r="J8" s="8" t="s">
        <v>98</v>
      </c>
      <c r="K8" s="8" t="s">
        <v>99</v>
      </c>
      <c r="L8" s="9">
        <v>0.86</v>
      </c>
      <c r="M8" s="10">
        <f t="shared" si="0"/>
        <v>400</v>
      </c>
      <c r="N8" s="8" t="s">
        <v>74</v>
      </c>
      <c r="O8" s="11" t="s">
        <v>100</v>
      </c>
      <c r="P8" s="12">
        <v>3</v>
      </c>
      <c r="Q8" s="12">
        <v>17</v>
      </c>
      <c r="R8" s="12">
        <v>1940</v>
      </c>
      <c r="S8" s="11" t="s">
        <v>101</v>
      </c>
      <c r="T8" s="13">
        <f t="shared" ca="1" si="1"/>
        <v>76</v>
      </c>
      <c r="U8" s="13">
        <f t="shared" si="3"/>
        <v>63</v>
      </c>
      <c r="V8" s="14">
        <f t="shared" ca="1" si="2"/>
        <v>14.115553121577218</v>
      </c>
      <c r="W8" s="15" t="s">
        <v>64</v>
      </c>
      <c r="X8" s="16" t="s">
        <v>84</v>
      </c>
      <c r="Y8" s="23">
        <v>7</v>
      </c>
      <c r="Z8" s="18">
        <f t="shared" si="4"/>
        <v>1050</v>
      </c>
      <c r="AB8" s="19"/>
      <c r="AC8" s="20"/>
      <c r="AD8" s="21"/>
      <c r="AE8" s="22"/>
    </row>
    <row r="9" spans="1:31" ht="15" customHeight="1" x14ac:dyDescent="0.25">
      <c r="A9" s="6" t="s">
        <v>102</v>
      </c>
      <c r="B9" s="7">
        <v>11</v>
      </c>
      <c r="C9" s="8" t="s">
        <v>421</v>
      </c>
      <c r="D9" s="8" t="s">
        <v>103</v>
      </c>
      <c r="E9" s="8" t="s">
        <v>27</v>
      </c>
      <c r="F9" s="8" t="s">
        <v>56</v>
      </c>
      <c r="G9" s="8" t="s">
        <v>57</v>
      </c>
      <c r="H9" s="8" t="s">
        <v>104</v>
      </c>
      <c r="I9" s="8" t="s">
        <v>105</v>
      </c>
      <c r="J9" s="8" t="s">
        <v>106</v>
      </c>
      <c r="K9" s="8" t="s">
        <v>107</v>
      </c>
      <c r="L9" s="9">
        <v>0.9</v>
      </c>
      <c r="M9" s="10">
        <f t="shared" si="0"/>
        <v>500</v>
      </c>
      <c r="N9" s="8" t="s">
        <v>38</v>
      </c>
      <c r="O9" s="11" t="s">
        <v>108</v>
      </c>
      <c r="P9" s="12">
        <v>4</v>
      </c>
      <c r="Q9" s="12">
        <v>15</v>
      </c>
      <c r="R9" s="12">
        <v>1980</v>
      </c>
      <c r="S9" s="11" t="s">
        <v>109</v>
      </c>
      <c r="T9" s="13">
        <f t="shared" ca="1" si="1"/>
        <v>36</v>
      </c>
      <c r="U9" s="13">
        <f t="shared" si="3"/>
        <v>21</v>
      </c>
      <c r="V9" s="14">
        <f t="shared" ca="1" si="2"/>
        <v>16.098028477546549</v>
      </c>
      <c r="W9" s="15" t="s">
        <v>64</v>
      </c>
      <c r="X9" s="16" t="s">
        <v>84</v>
      </c>
      <c r="Y9" s="23">
        <v>10</v>
      </c>
      <c r="Z9" s="18">
        <f t="shared" si="4"/>
        <v>1500</v>
      </c>
      <c r="AB9" s="19"/>
      <c r="AC9" s="20"/>
      <c r="AD9" s="21"/>
      <c r="AE9" s="22"/>
    </row>
    <row r="10" spans="1:31" ht="15" customHeight="1" x14ac:dyDescent="0.25">
      <c r="A10" s="6" t="s">
        <v>111</v>
      </c>
      <c r="B10" s="7">
        <v>1</v>
      </c>
      <c r="C10" s="8" t="s">
        <v>422</v>
      </c>
      <c r="D10" s="8" t="s">
        <v>112</v>
      </c>
      <c r="E10" s="8" t="s">
        <v>27</v>
      </c>
      <c r="F10" s="8" t="s">
        <v>113</v>
      </c>
      <c r="G10" s="8" t="s">
        <v>57</v>
      </c>
      <c r="H10" s="8" t="s">
        <v>114</v>
      </c>
      <c r="I10" s="8" t="s">
        <v>115</v>
      </c>
      <c r="J10" s="8" t="s">
        <v>116</v>
      </c>
      <c r="K10" s="8" t="s">
        <v>117</v>
      </c>
      <c r="L10" s="9">
        <v>1</v>
      </c>
      <c r="M10" s="10">
        <f t="shared" si="0"/>
        <v>1000</v>
      </c>
      <c r="N10" s="8" t="s">
        <v>38</v>
      </c>
      <c r="O10" s="11" t="s">
        <v>118</v>
      </c>
      <c r="P10" s="12">
        <v>4</v>
      </c>
      <c r="Q10" s="12">
        <v>2</v>
      </c>
      <c r="R10" s="12">
        <v>1958</v>
      </c>
      <c r="S10" s="11" t="s">
        <v>119</v>
      </c>
      <c r="T10" s="13">
        <f t="shared" ca="1" si="1"/>
        <v>58</v>
      </c>
      <c r="U10" s="13">
        <f t="shared" si="3"/>
        <v>43</v>
      </c>
      <c r="V10" s="14">
        <f t="shared" ca="1" si="2"/>
        <v>16.076122672508216</v>
      </c>
      <c r="W10" s="15" t="s">
        <v>64</v>
      </c>
      <c r="X10" s="16" t="s">
        <v>84</v>
      </c>
      <c r="Y10" s="23">
        <v>4</v>
      </c>
      <c r="Z10" s="18">
        <f t="shared" si="4"/>
        <v>600</v>
      </c>
      <c r="AB10" s="24"/>
      <c r="AC10" s="17"/>
      <c r="AD10" s="25"/>
      <c r="AE10" s="26"/>
    </row>
    <row r="11" spans="1:31" ht="15" customHeight="1" x14ac:dyDescent="0.25">
      <c r="A11" s="6" t="s">
        <v>120</v>
      </c>
      <c r="B11" s="7">
        <v>5</v>
      </c>
      <c r="C11" s="8" t="s">
        <v>423</v>
      </c>
      <c r="D11" s="8" t="s">
        <v>121</v>
      </c>
      <c r="E11" s="8" t="s">
        <v>27</v>
      </c>
      <c r="F11" s="8" t="s">
        <v>87</v>
      </c>
      <c r="G11" s="8" t="s">
        <v>57</v>
      </c>
      <c r="H11" s="8" t="s">
        <v>122</v>
      </c>
      <c r="I11" s="8" t="s">
        <v>123</v>
      </c>
      <c r="J11" s="8" t="s">
        <v>124</v>
      </c>
      <c r="K11" s="8" t="s">
        <v>27</v>
      </c>
      <c r="L11" s="9">
        <v>0.65</v>
      </c>
      <c r="M11" s="10">
        <f t="shared" si="0"/>
        <v>0</v>
      </c>
      <c r="N11" s="8" t="s">
        <v>74</v>
      </c>
      <c r="O11" s="11" t="s">
        <v>125</v>
      </c>
      <c r="P11" s="12">
        <v>4</v>
      </c>
      <c r="Q11" s="12">
        <v>1</v>
      </c>
      <c r="R11" s="12">
        <v>1958</v>
      </c>
      <c r="S11" s="11" t="s">
        <v>126</v>
      </c>
      <c r="T11" s="13">
        <f t="shared" ca="1" si="1"/>
        <v>58</v>
      </c>
      <c r="U11" s="13">
        <f t="shared" si="3"/>
        <v>43</v>
      </c>
      <c r="V11" s="14">
        <f t="shared" ca="1" si="2"/>
        <v>16.1144578313253</v>
      </c>
      <c r="W11" s="15" t="s">
        <v>64</v>
      </c>
      <c r="X11" s="16" t="s">
        <v>84</v>
      </c>
      <c r="Y11" s="23">
        <v>7</v>
      </c>
      <c r="Z11" s="18">
        <f t="shared" si="4"/>
        <v>1050</v>
      </c>
      <c r="AA11"/>
      <c r="AB11"/>
    </row>
    <row r="12" spans="1:31" ht="30" x14ac:dyDescent="0.25">
      <c r="A12" s="6" t="s">
        <v>127</v>
      </c>
      <c r="B12" s="7">
        <v>52</v>
      </c>
      <c r="C12" s="8" t="s">
        <v>424</v>
      </c>
      <c r="D12" s="8" t="s">
        <v>128</v>
      </c>
      <c r="E12" s="8" t="s">
        <v>129</v>
      </c>
      <c r="F12" s="8" t="s">
        <v>130</v>
      </c>
      <c r="G12" s="8" t="s">
        <v>57</v>
      </c>
      <c r="H12" s="8" t="s">
        <v>131</v>
      </c>
      <c r="I12" s="8" t="s">
        <v>132</v>
      </c>
      <c r="J12" s="8" t="s">
        <v>133</v>
      </c>
      <c r="K12" s="8" t="s">
        <v>134</v>
      </c>
      <c r="L12" s="9">
        <v>1.02</v>
      </c>
      <c r="M12" s="10">
        <f t="shared" si="0"/>
        <v>1000</v>
      </c>
      <c r="N12" s="8" t="s">
        <v>81</v>
      </c>
      <c r="O12" s="11" t="s">
        <v>135</v>
      </c>
      <c r="P12" s="12">
        <v>4</v>
      </c>
      <c r="Q12" s="12">
        <v>28</v>
      </c>
      <c r="R12" s="12">
        <v>1965</v>
      </c>
      <c r="S12" s="11" t="s">
        <v>136</v>
      </c>
      <c r="T12" s="13">
        <f t="shared" ca="1" si="1"/>
        <v>51</v>
      </c>
      <c r="U12" s="13">
        <f t="shared" si="3"/>
        <v>39</v>
      </c>
      <c r="V12" s="14">
        <f t="shared" ca="1" si="2"/>
        <v>12.116648411829136</v>
      </c>
      <c r="W12" s="15" t="s">
        <v>36</v>
      </c>
      <c r="X12" s="16" t="s">
        <v>84</v>
      </c>
      <c r="Y12" s="23">
        <v>11</v>
      </c>
      <c r="Z12" s="18">
        <f t="shared" si="4"/>
        <v>1650</v>
      </c>
      <c r="AA12"/>
      <c r="AB12"/>
    </row>
    <row r="13" spans="1:31" ht="15" customHeight="1" x14ac:dyDescent="0.25">
      <c r="A13" s="6" t="s">
        <v>137</v>
      </c>
      <c r="B13" s="7">
        <v>18</v>
      </c>
      <c r="C13" s="8" t="s">
        <v>425</v>
      </c>
      <c r="D13" s="8" t="s">
        <v>138</v>
      </c>
      <c r="E13" s="8" t="s">
        <v>27</v>
      </c>
      <c r="F13" s="8" t="s">
        <v>56</v>
      </c>
      <c r="G13" s="8" t="s">
        <v>57</v>
      </c>
      <c r="H13" s="8" t="s">
        <v>77</v>
      </c>
      <c r="I13" s="8" t="s">
        <v>139</v>
      </c>
      <c r="J13" s="8" t="s">
        <v>140</v>
      </c>
      <c r="K13" s="8" t="s">
        <v>141</v>
      </c>
      <c r="L13" s="9">
        <v>0.88</v>
      </c>
      <c r="M13" s="10">
        <f t="shared" si="0"/>
        <v>400</v>
      </c>
      <c r="N13" s="8" t="s">
        <v>81</v>
      </c>
      <c r="O13" s="11" t="s">
        <v>142</v>
      </c>
      <c r="P13" s="12">
        <v>5</v>
      </c>
      <c r="Q13" s="12">
        <v>22</v>
      </c>
      <c r="R13" s="12">
        <v>1967</v>
      </c>
      <c r="S13" s="11" t="s">
        <v>143</v>
      </c>
      <c r="T13" s="13">
        <f t="shared" ca="1" si="1"/>
        <v>49</v>
      </c>
      <c r="U13" s="13">
        <f t="shared" si="3"/>
        <v>35</v>
      </c>
      <c r="V13" s="14">
        <f t="shared" ca="1" si="2"/>
        <v>14.4934282584885</v>
      </c>
      <c r="W13" s="15" t="s">
        <v>36</v>
      </c>
      <c r="X13" s="16" t="s">
        <v>65</v>
      </c>
      <c r="Y13" s="23">
        <v>3</v>
      </c>
      <c r="Z13" s="18">
        <f t="shared" si="4"/>
        <v>300</v>
      </c>
      <c r="AA13"/>
      <c r="AB13"/>
    </row>
    <row r="14" spans="1:31" ht="15" customHeight="1" x14ac:dyDescent="0.25">
      <c r="A14" s="6" t="s">
        <v>144</v>
      </c>
      <c r="B14" s="7">
        <v>21</v>
      </c>
      <c r="C14" s="8" t="s">
        <v>426</v>
      </c>
      <c r="D14" s="8" t="s">
        <v>145</v>
      </c>
      <c r="E14" s="8" t="s">
        <v>27</v>
      </c>
      <c r="F14" s="8" t="s">
        <v>146</v>
      </c>
      <c r="G14" s="8" t="s">
        <v>57</v>
      </c>
      <c r="H14" s="8" t="s">
        <v>147</v>
      </c>
      <c r="I14" s="8" t="s">
        <v>148</v>
      </c>
      <c r="J14" s="8" t="s">
        <v>149</v>
      </c>
      <c r="K14" s="8" t="s">
        <v>150</v>
      </c>
      <c r="L14" s="9">
        <v>0.75</v>
      </c>
      <c r="M14" s="10">
        <f t="shared" si="0"/>
        <v>100</v>
      </c>
      <c r="N14" s="8" t="s">
        <v>38</v>
      </c>
      <c r="O14" s="11" t="s">
        <v>151</v>
      </c>
      <c r="P14" s="12">
        <v>5</v>
      </c>
      <c r="Q14" s="12">
        <v>23</v>
      </c>
      <c r="R14" s="12">
        <v>1960</v>
      </c>
      <c r="S14" s="11" t="s">
        <v>152</v>
      </c>
      <c r="T14" s="13">
        <f t="shared" ca="1" si="1"/>
        <v>56</v>
      </c>
      <c r="U14" s="13">
        <f t="shared" si="3"/>
        <v>42</v>
      </c>
      <c r="V14" s="14">
        <f t="shared" ca="1" si="2"/>
        <v>14.496166484118293</v>
      </c>
      <c r="W14" s="15" t="s">
        <v>36</v>
      </c>
      <c r="X14" s="16" t="s">
        <v>65</v>
      </c>
      <c r="Y14" s="23">
        <v>2</v>
      </c>
      <c r="Z14" s="18">
        <f t="shared" si="4"/>
        <v>200</v>
      </c>
      <c r="AA14"/>
      <c r="AB14"/>
    </row>
    <row r="15" spans="1:31" ht="15" customHeight="1" x14ac:dyDescent="0.25">
      <c r="A15" s="6" t="s">
        <v>153</v>
      </c>
      <c r="B15" s="7">
        <v>20</v>
      </c>
      <c r="C15" s="8" t="s">
        <v>427</v>
      </c>
      <c r="D15" s="8" t="s">
        <v>154</v>
      </c>
      <c r="E15" s="8" t="s">
        <v>155</v>
      </c>
      <c r="F15" s="8" t="s">
        <v>156</v>
      </c>
      <c r="G15" s="8" t="s">
        <v>157</v>
      </c>
      <c r="H15" s="8" t="s">
        <v>158</v>
      </c>
      <c r="I15" s="8" t="s">
        <v>159</v>
      </c>
      <c r="J15" s="8" t="s">
        <v>160</v>
      </c>
      <c r="K15" s="8" t="s">
        <v>161</v>
      </c>
      <c r="L15" s="9">
        <v>1</v>
      </c>
      <c r="M15" s="10">
        <f t="shared" si="0"/>
        <v>1000</v>
      </c>
      <c r="N15" s="8" t="s">
        <v>52</v>
      </c>
      <c r="O15" s="11" t="s">
        <v>162</v>
      </c>
      <c r="P15" s="12">
        <v>5</v>
      </c>
      <c r="Q15" s="12">
        <v>10</v>
      </c>
      <c r="R15" s="12">
        <v>1943</v>
      </c>
      <c r="S15" s="11" t="s">
        <v>163</v>
      </c>
      <c r="T15" s="13">
        <f t="shared" ca="1" si="1"/>
        <v>73</v>
      </c>
      <c r="U15" s="13">
        <f t="shared" si="3"/>
        <v>59</v>
      </c>
      <c r="V15" s="14">
        <f t="shared" ca="1" si="2"/>
        <v>14.531763417305587</v>
      </c>
      <c r="W15" s="15" t="s">
        <v>36</v>
      </c>
      <c r="X15" s="16" t="s">
        <v>65</v>
      </c>
      <c r="Y15" s="23">
        <v>1</v>
      </c>
      <c r="Z15" s="18">
        <f t="shared" si="4"/>
        <v>100</v>
      </c>
      <c r="AA15"/>
      <c r="AB15"/>
    </row>
    <row r="16" spans="1:31" ht="15" customHeight="1" x14ac:dyDescent="0.25">
      <c r="A16" s="6" t="s">
        <v>164</v>
      </c>
      <c r="B16" s="7">
        <v>55</v>
      </c>
      <c r="C16" s="8" t="s">
        <v>428</v>
      </c>
      <c r="D16" s="8" t="s">
        <v>165</v>
      </c>
      <c r="E16" s="8" t="s">
        <v>166</v>
      </c>
      <c r="F16" s="8" t="s">
        <v>42</v>
      </c>
      <c r="G16" s="8" t="s">
        <v>43</v>
      </c>
      <c r="H16" s="8" t="s">
        <v>167</v>
      </c>
      <c r="I16" s="8" t="s">
        <v>168</v>
      </c>
      <c r="J16" s="8" t="s">
        <v>169</v>
      </c>
      <c r="K16" s="8" t="s">
        <v>27</v>
      </c>
      <c r="L16" s="9">
        <v>0.88</v>
      </c>
      <c r="M16" s="10">
        <f t="shared" si="0"/>
        <v>400</v>
      </c>
      <c r="N16" s="8" t="s">
        <v>52</v>
      </c>
      <c r="O16" s="11" t="s">
        <v>170</v>
      </c>
      <c r="P16" s="12">
        <v>5</v>
      </c>
      <c r="Q16" s="12">
        <v>30</v>
      </c>
      <c r="R16" s="12">
        <v>1985</v>
      </c>
      <c r="S16" s="11" t="s">
        <v>35</v>
      </c>
      <c r="T16" s="13">
        <f t="shared" ca="1" si="1"/>
        <v>31</v>
      </c>
      <c r="U16" s="13">
        <f t="shared" si="3"/>
        <v>20</v>
      </c>
      <c r="V16" s="14">
        <f t="shared" ca="1" si="2"/>
        <v>12.094742606790801</v>
      </c>
      <c r="W16" s="15" t="s">
        <v>36</v>
      </c>
      <c r="X16" s="16" t="s">
        <v>65</v>
      </c>
      <c r="Y16" s="23">
        <v>1</v>
      </c>
      <c r="Z16" s="18">
        <f t="shared" si="4"/>
        <v>100</v>
      </c>
      <c r="AA16"/>
      <c r="AB16"/>
    </row>
    <row r="17" spans="1:28" ht="15" customHeight="1" x14ac:dyDescent="0.25">
      <c r="A17" s="6" t="s">
        <v>171</v>
      </c>
      <c r="B17" s="7">
        <v>15</v>
      </c>
      <c r="C17" s="8" t="s">
        <v>429</v>
      </c>
      <c r="D17" s="8" t="s">
        <v>172</v>
      </c>
      <c r="E17" s="8" t="s">
        <v>27</v>
      </c>
      <c r="F17" s="8" t="s">
        <v>173</v>
      </c>
      <c r="G17" s="8" t="s">
        <v>57</v>
      </c>
      <c r="H17" s="8" t="s">
        <v>174</v>
      </c>
      <c r="I17" s="8" t="s">
        <v>175</v>
      </c>
      <c r="J17" s="8" t="s">
        <v>176</v>
      </c>
      <c r="K17" s="8" t="s">
        <v>177</v>
      </c>
      <c r="L17" s="9">
        <v>0.86</v>
      </c>
      <c r="M17" s="10">
        <f t="shared" si="0"/>
        <v>400</v>
      </c>
      <c r="N17" s="8" t="s">
        <v>66</v>
      </c>
      <c r="O17" s="11" t="s">
        <v>178</v>
      </c>
      <c r="P17" s="12">
        <v>5</v>
      </c>
      <c r="Q17" s="12">
        <v>1</v>
      </c>
      <c r="R17" s="12">
        <v>1979</v>
      </c>
      <c r="S17" s="11" t="s">
        <v>179</v>
      </c>
      <c r="T17" s="13">
        <f t="shared" ca="1" si="1"/>
        <v>37</v>
      </c>
      <c r="U17" s="13">
        <f t="shared" si="3"/>
        <v>22</v>
      </c>
      <c r="V17" s="14">
        <f t="shared" ca="1" si="2"/>
        <v>16.081599123767798</v>
      </c>
      <c r="W17" s="15" t="s">
        <v>36</v>
      </c>
      <c r="X17" s="16" t="s">
        <v>65</v>
      </c>
      <c r="Y17" s="23">
        <v>2</v>
      </c>
      <c r="Z17" s="18">
        <f t="shared" si="4"/>
        <v>200</v>
      </c>
      <c r="AA17"/>
      <c r="AB17"/>
    </row>
    <row r="18" spans="1:28" ht="15" customHeight="1" x14ac:dyDescent="0.25">
      <c r="A18" s="6" t="s">
        <v>180</v>
      </c>
      <c r="B18" s="7">
        <v>41</v>
      </c>
      <c r="C18" s="8" t="s">
        <v>430</v>
      </c>
      <c r="D18" s="8" t="s">
        <v>181</v>
      </c>
      <c r="E18" s="8" t="s">
        <v>27</v>
      </c>
      <c r="F18" s="8" t="s">
        <v>182</v>
      </c>
      <c r="G18" s="8" t="s">
        <v>57</v>
      </c>
      <c r="H18" s="8" t="s">
        <v>183</v>
      </c>
      <c r="I18" s="8" t="s">
        <v>184</v>
      </c>
      <c r="J18" s="8" t="s">
        <v>185</v>
      </c>
      <c r="K18" s="8" t="s">
        <v>186</v>
      </c>
      <c r="L18" s="9">
        <v>1.03</v>
      </c>
      <c r="M18" s="10">
        <f t="shared" si="0"/>
        <v>1000</v>
      </c>
      <c r="N18" s="8" t="s">
        <v>66</v>
      </c>
      <c r="O18" s="11" t="s">
        <v>187</v>
      </c>
      <c r="P18" s="12">
        <v>5</v>
      </c>
      <c r="Q18" s="12">
        <v>20</v>
      </c>
      <c r="R18" s="12">
        <v>1943</v>
      </c>
      <c r="S18" s="11" t="s">
        <v>188</v>
      </c>
      <c r="T18" s="13">
        <f t="shared" ca="1" si="1"/>
        <v>73</v>
      </c>
      <c r="U18" s="13">
        <f t="shared" si="3"/>
        <v>60</v>
      </c>
      <c r="V18" s="14">
        <f t="shared" ca="1" si="2"/>
        <v>14.071741511500548</v>
      </c>
      <c r="W18" s="15" t="s">
        <v>189</v>
      </c>
      <c r="X18" s="16" t="s">
        <v>65</v>
      </c>
      <c r="Y18">
        <v>1</v>
      </c>
      <c r="Z18" s="18">
        <f t="shared" si="4"/>
        <v>100</v>
      </c>
      <c r="AA18"/>
      <c r="AB18"/>
    </row>
    <row r="19" spans="1:28" ht="15" customHeight="1" x14ac:dyDescent="0.25">
      <c r="A19" s="6" t="s">
        <v>190</v>
      </c>
      <c r="B19" s="7">
        <v>58</v>
      </c>
      <c r="C19" s="8" t="s">
        <v>431</v>
      </c>
      <c r="D19" s="8" t="s">
        <v>191</v>
      </c>
      <c r="E19" s="8" t="s">
        <v>27</v>
      </c>
      <c r="F19" s="8" t="s">
        <v>192</v>
      </c>
      <c r="G19" s="8" t="s">
        <v>193</v>
      </c>
      <c r="H19" s="8" t="s">
        <v>194</v>
      </c>
      <c r="I19" s="8" t="s">
        <v>195</v>
      </c>
      <c r="J19" s="8" t="s">
        <v>196</v>
      </c>
      <c r="K19" s="8" t="s">
        <v>197</v>
      </c>
      <c r="L19" s="9">
        <v>0.88</v>
      </c>
      <c r="M19" s="10">
        <f t="shared" si="0"/>
        <v>400</v>
      </c>
      <c r="N19" s="8" t="s">
        <v>74</v>
      </c>
      <c r="O19" s="11" t="s">
        <v>198</v>
      </c>
      <c r="P19" s="12">
        <v>6</v>
      </c>
      <c r="Q19" s="12">
        <v>15</v>
      </c>
      <c r="R19" s="12">
        <v>1944</v>
      </c>
      <c r="S19" s="11" t="s">
        <v>199</v>
      </c>
      <c r="T19" s="13">
        <f t="shared" ca="1" si="1"/>
        <v>72</v>
      </c>
      <c r="U19" s="13">
        <f t="shared" si="3"/>
        <v>61</v>
      </c>
      <c r="V19" s="14">
        <f t="shared" ca="1" si="2"/>
        <v>12.072836801752464</v>
      </c>
      <c r="W19" s="15" t="s">
        <v>189</v>
      </c>
      <c r="X19" s="16" t="s">
        <v>65</v>
      </c>
      <c r="Y19" s="15">
        <v>8</v>
      </c>
      <c r="Z19" s="18">
        <f t="shared" si="4"/>
        <v>800</v>
      </c>
    </row>
    <row r="20" spans="1:28" ht="15" customHeight="1" x14ac:dyDescent="0.25">
      <c r="A20" s="6" t="s">
        <v>200</v>
      </c>
      <c r="B20" s="7">
        <v>39</v>
      </c>
      <c r="C20" s="8" t="s">
        <v>432</v>
      </c>
      <c r="D20" s="8" t="s">
        <v>201</v>
      </c>
      <c r="E20" s="8" t="s">
        <v>202</v>
      </c>
      <c r="F20" s="8" t="s">
        <v>42</v>
      </c>
      <c r="G20" s="8" t="s">
        <v>43</v>
      </c>
      <c r="H20" s="8" t="s">
        <v>203</v>
      </c>
      <c r="I20" s="8" t="s">
        <v>204</v>
      </c>
      <c r="J20" s="8" t="s">
        <v>205</v>
      </c>
      <c r="K20" s="8" t="s">
        <v>206</v>
      </c>
      <c r="L20" s="9">
        <v>0.98</v>
      </c>
      <c r="M20" s="10">
        <f t="shared" si="0"/>
        <v>750</v>
      </c>
      <c r="N20" s="8" t="s">
        <v>52</v>
      </c>
      <c r="O20" s="11" t="s">
        <v>207</v>
      </c>
      <c r="P20" s="12">
        <v>6</v>
      </c>
      <c r="Q20" s="12">
        <v>6</v>
      </c>
      <c r="R20" s="12">
        <v>1966</v>
      </c>
      <c r="S20" s="11" t="s">
        <v>208</v>
      </c>
      <c r="T20" s="13">
        <f t="shared" ca="1" si="1"/>
        <v>50</v>
      </c>
      <c r="U20" s="13">
        <f t="shared" si="3"/>
        <v>37</v>
      </c>
      <c r="V20" s="14">
        <f t="shared" ca="1" si="2"/>
        <v>14.090909090909092</v>
      </c>
      <c r="W20" s="15" t="s">
        <v>189</v>
      </c>
      <c r="X20" s="16" t="s">
        <v>65</v>
      </c>
      <c r="Y20" s="15">
        <v>2</v>
      </c>
      <c r="Z20" s="18">
        <f t="shared" si="4"/>
        <v>200</v>
      </c>
    </row>
    <row r="21" spans="1:28" ht="15" customHeight="1" x14ac:dyDescent="0.25">
      <c r="A21" s="6" t="s">
        <v>209</v>
      </c>
      <c r="B21" s="7">
        <v>46</v>
      </c>
      <c r="C21" s="8" t="s">
        <v>433</v>
      </c>
      <c r="D21" s="8" t="s">
        <v>210</v>
      </c>
      <c r="E21" s="8" t="s">
        <v>211</v>
      </c>
      <c r="F21" s="8" t="s">
        <v>42</v>
      </c>
      <c r="G21" s="8" t="s">
        <v>43</v>
      </c>
      <c r="H21" s="8" t="s">
        <v>212</v>
      </c>
      <c r="I21" s="8" t="s">
        <v>213</v>
      </c>
      <c r="J21" s="8" t="s">
        <v>214</v>
      </c>
      <c r="K21" s="8" t="s">
        <v>215</v>
      </c>
      <c r="L21" s="9">
        <v>0.77</v>
      </c>
      <c r="M21" s="10">
        <f t="shared" si="0"/>
        <v>100</v>
      </c>
      <c r="N21" s="8" t="s">
        <v>74</v>
      </c>
      <c r="O21" s="11" t="s">
        <v>216</v>
      </c>
      <c r="P21" s="12">
        <v>6</v>
      </c>
      <c r="Q21" s="12">
        <v>16</v>
      </c>
      <c r="R21" s="12">
        <v>1963</v>
      </c>
      <c r="S21" s="11" t="s">
        <v>217</v>
      </c>
      <c r="T21" s="13">
        <f t="shared" ca="1" si="1"/>
        <v>53</v>
      </c>
      <c r="U21" s="13">
        <f t="shared" si="3"/>
        <v>41</v>
      </c>
      <c r="V21" s="14">
        <f t="shared" ca="1" si="2"/>
        <v>12.130339539978095</v>
      </c>
      <c r="W21" s="15" t="s">
        <v>189</v>
      </c>
      <c r="X21" s="16" t="s">
        <v>65</v>
      </c>
      <c r="Y21" s="15">
        <v>3</v>
      </c>
      <c r="Z21" s="18">
        <f t="shared" si="4"/>
        <v>300</v>
      </c>
    </row>
    <row r="22" spans="1:28" ht="15" customHeight="1" x14ac:dyDescent="0.25">
      <c r="A22" s="6" t="s">
        <v>218</v>
      </c>
      <c r="B22" s="7">
        <v>48</v>
      </c>
      <c r="C22" s="8" t="s">
        <v>434</v>
      </c>
      <c r="D22" s="8" t="s">
        <v>219</v>
      </c>
      <c r="E22" s="8" t="s">
        <v>27</v>
      </c>
      <c r="F22" s="8" t="s">
        <v>220</v>
      </c>
      <c r="G22" s="8" t="s">
        <v>43</v>
      </c>
      <c r="H22" s="8" t="s">
        <v>221</v>
      </c>
      <c r="I22" s="8" t="s">
        <v>222</v>
      </c>
      <c r="J22" s="8" t="s">
        <v>27</v>
      </c>
      <c r="K22" s="8" t="s">
        <v>27</v>
      </c>
      <c r="L22" s="9">
        <v>0.86</v>
      </c>
      <c r="M22" s="10">
        <f t="shared" si="0"/>
        <v>400</v>
      </c>
      <c r="N22" s="8" t="s">
        <v>52</v>
      </c>
      <c r="O22" s="11" t="s">
        <v>223</v>
      </c>
      <c r="P22" s="12">
        <v>6</v>
      </c>
      <c r="Q22" s="12">
        <v>21</v>
      </c>
      <c r="R22" s="12">
        <v>1967</v>
      </c>
      <c r="S22" s="11" t="s">
        <v>217</v>
      </c>
      <c r="T22" s="13">
        <f t="shared" ca="1" si="1"/>
        <v>49</v>
      </c>
      <c r="U22" s="13">
        <f t="shared" si="3"/>
        <v>37</v>
      </c>
      <c r="V22" s="14">
        <f t="shared" ca="1" si="2"/>
        <v>12.130339539978095</v>
      </c>
      <c r="W22" s="15" t="s">
        <v>189</v>
      </c>
      <c r="X22" s="16" t="s">
        <v>65</v>
      </c>
      <c r="Y22" s="15">
        <v>0</v>
      </c>
      <c r="Z22" s="18">
        <f t="shared" si="4"/>
        <v>0</v>
      </c>
    </row>
    <row r="23" spans="1:28" ht="15" customHeight="1" x14ac:dyDescent="0.25">
      <c r="A23" s="6" t="s">
        <v>224</v>
      </c>
      <c r="B23" s="7">
        <v>22</v>
      </c>
      <c r="C23" s="8" t="s">
        <v>435</v>
      </c>
      <c r="D23" s="8" t="s">
        <v>225</v>
      </c>
      <c r="E23" s="8" t="s">
        <v>27</v>
      </c>
      <c r="F23" s="8" t="s">
        <v>42</v>
      </c>
      <c r="G23" s="8" t="s">
        <v>43</v>
      </c>
      <c r="H23" s="8" t="s">
        <v>226</v>
      </c>
      <c r="I23" s="8" t="s">
        <v>227</v>
      </c>
      <c r="J23" s="8" t="s">
        <v>228</v>
      </c>
      <c r="K23" s="8" t="s">
        <v>229</v>
      </c>
      <c r="L23" s="9">
        <v>0.98</v>
      </c>
      <c r="M23" s="10">
        <f t="shared" si="0"/>
        <v>750</v>
      </c>
      <c r="N23" s="8" t="s">
        <v>48</v>
      </c>
      <c r="O23" s="11" t="s">
        <v>207</v>
      </c>
      <c r="P23" s="12">
        <v>6</v>
      </c>
      <c r="Q23" s="12">
        <v>6</v>
      </c>
      <c r="R23" s="12">
        <v>1966</v>
      </c>
      <c r="S23" s="11" t="s">
        <v>230</v>
      </c>
      <c r="T23" s="13">
        <f t="shared" ca="1" si="1"/>
        <v>50</v>
      </c>
      <c r="U23" s="13">
        <f t="shared" si="3"/>
        <v>36</v>
      </c>
      <c r="V23" s="14">
        <f t="shared" ca="1" si="2"/>
        <v>14.476998904709749</v>
      </c>
      <c r="W23" s="15" t="s">
        <v>189</v>
      </c>
      <c r="X23" s="16" t="s">
        <v>65</v>
      </c>
      <c r="Y23" s="15">
        <v>9</v>
      </c>
      <c r="Z23" s="18">
        <f t="shared" si="4"/>
        <v>900</v>
      </c>
    </row>
    <row r="24" spans="1:28" ht="15" customHeight="1" x14ac:dyDescent="0.25">
      <c r="A24" s="6" t="s">
        <v>231</v>
      </c>
      <c r="B24" s="7">
        <v>54</v>
      </c>
      <c r="C24" s="8" t="s">
        <v>436</v>
      </c>
      <c r="D24" s="8" t="s">
        <v>232</v>
      </c>
      <c r="E24" s="8" t="s">
        <v>27</v>
      </c>
      <c r="F24" s="8" t="s">
        <v>192</v>
      </c>
      <c r="G24" s="8" t="s">
        <v>193</v>
      </c>
      <c r="H24" s="8" t="s">
        <v>233</v>
      </c>
      <c r="I24" s="8" t="s">
        <v>234</v>
      </c>
      <c r="J24" s="8" t="s">
        <v>235</v>
      </c>
      <c r="K24" s="8" t="s">
        <v>236</v>
      </c>
      <c r="L24" s="9">
        <v>0.87</v>
      </c>
      <c r="M24" s="10">
        <f t="shared" si="0"/>
        <v>400</v>
      </c>
      <c r="N24" s="8" t="s">
        <v>110</v>
      </c>
      <c r="O24" s="11" t="s">
        <v>237</v>
      </c>
      <c r="P24" s="12">
        <v>6</v>
      </c>
      <c r="Q24" s="12">
        <v>15</v>
      </c>
      <c r="R24" s="12">
        <v>1962</v>
      </c>
      <c r="S24" s="11" t="s">
        <v>238</v>
      </c>
      <c r="T24" s="13">
        <f t="shared" ca="1" si="1"/>
        <v>54</v>
      </c>
      <c r="U24" s="13">
        <f t="shared" si="3"/>
        <v>43</v>
      </c>
      <c r="V24" s="14">
        <f t="shared" ca="1" si="2"/>
        <v>12.108433734939759</v>
      </c>
      <c r="W24" s="15" t="s">
        <v>189</v>
      </c>
      <c r="X24" s="15" t="s">
        <v>37</v>
      </c>
      <c r="Y24" s="15">
        <v>23</v>
      </c>
      <c r="Z24" s="18">
        <f t="shared" si="4"/>
        <v>1150</v>
      </c>
    </row>
    <row r="25" spans="1:28" ht="15" customHeight="1" x14ac:dyDescent="0.25">
      <c r="A25" s="6" t="s">
        <v>239</v>
      </c>
      <c r="B25" s="7">
        <v>49</v>
      </c>
      <c r="C25" s="8" t="s">
        <v>437</v>
      </c>
      <c r="D25" s="8" t="s">
        <v>240</v>
      </c>
      <c r="E25" s="8" t="s">
        <v>241</v>
      </c>
      <c r="F25" s="8" t="s">
        <v>87</v>
      </c>
      <c r="G25" s="8" t="s">
        <v>57</v>
      </c>
      <c r="H25" s="8" t="s">
        <v>96</v>
      </c>
      <c r="I25" s="8" t="s">
        <v>242</v>
      </c>
      <c r="J25" s="8" t="s">
        <v>243</v>
      </c>
      <c r="K25" s="8" t="s">
        <v>27</v>
      </c>
      <c r="L25" s="9">
        <v>0.85</v>
      </c>
      <c r="M25" s="10">
        <f t="shared" si="0"/>
        <v>400</v>
      </c>
      <c r="N25" s="8" t="s">
        <v>66</v>
      </c>
      <c r="O25" s="11" t="s">
        <v>244</v>
      </c>
      <c r="P25" s="12">
        <v>6</v>
      </c>
      <c r="Q25" s="12">
        <v>17</v>
      </c>
      <c r="R25" s="12">
        <v>1980</v>
      </c>
      <c r="S25" s="11" t="s">
        <v>217</v>
      </c>
      <c r="T25" s="13">
        <f t="shared" ca="1" si="1"/>
        <v>36</v>
      </c>
      <c r="U25" s="13">
        <f t="shared" si="3"/>
        <v>24</v>
      </c>
      <c r="V25" s="14">
        <f t="shared" ca="1" si="2"/>
        <v>12.130339539978095</v>
      </c>
      <c r="W25" s="15" t="s">
        <v>36</v>
      </c>
      <c r="X25" s="15" t="s">
        <v>51</v>
      </c>
      <c r="Y25" s="15">
        <v>26</v>
      </c>
      <c r="Z25" s="18">
        <f t="shared" si="4"/>
        <v>1950</v>
      </c>
    </row>
    <row r="26" spans="1:28" ht="15" customHeight="1" x14ac:dyDescent="0.25">
      <c r="A26" s="6" t="s">
        <v>245</v>
      </c>
      <c r="B26" s="7">
        <v>13</v>
      </c>
      <c r="C26" s="8" t="s">
        <v>438</v>
      </c>
      <c r="D26" s="8" t="s">
        <v>246</v>
      </c>
      <c r="E26" s="8" t="s">
        <v>27</v>
      </c>
      <c r="F26" s="8" t="s">
        <v>247</v>
      </c>
      <c r="G26" s="8" t="s">
        <v>248</v>
      </c>
      <c r="H26" s="8" t="s">
        <v>249</v>
      </c>
      <c r="I26" s="8" t="s">
        <v>250</v>
      </c>
      <c r="J26" s="8" t="s">
        <v>251</v>
      </c>
      <c r="K26" s="8" t="s">
        <v>252</v>
      </c>
      <c r="L26" s="9">
        <v>0.9</v>
      </c>
      <c r="M26" s="10">
        <f t="shared" si="0"/>
        <v>500</v>
      </c>
      <c r="N26" s="8" t="s">
        <v>81</v>
      </c>
      <c r="O26" s="11" t="s">
        <v>253</v>
      </c>
      <c r="P26" s="12">
        <v>6</v>
      </c>
      <c r="Q26" s="12">
        <v>15</v>
      </c>
      <c r="R26" s="12">
        <v>1982</v>
      </c>
      <c r="S26" s="11" t="s">
        <v>179</v>
      </c>
      <c r="T26" s="13">
        <f t="shared" ca="1" si="1"/>
        <v>34</v>
      </c>
      <c r="U26" s="13">
        <f t="shared" si="3"/>
        <v>19</v>
      </c>
      <c r="V26" s="14">
        <f t="shared" ca="1" si="2"/>
        <v>16.081599123767798</v>
      </c>
      <c r="W26" s="15" t="s">
        <v>64</v>
      </c>
      <c r="X26" s="15" t="s">
        <v>65</v>
      </c>
      <c r="Y26" s="15">
        <v>12</v>
      </c>
      <c r="Z26" s="18">
        <f t="shared" si="4"/>
        <v>1200</v>
      </c>
    </row>
    <row r="27" spans="1:28" ht="15" customHeight="1" x14ac:dyDescent="0.25">
      <c r="A27" s="6" t="s">
        <v>254</v>
      </c>
      <c r="B27" s="7">
        <v>47</v>
      </c>
      <c r="C27" s="8" t="s">
        <v>439</v>
      </c>
      <c r="D27" s="8" t="s">
        <v>255</v>
      </c>
      <c r="E27" s="8" t="s">
        <v>256</v>
      </c>
      <c r="F27" s="8" t="s">
        <v>87</v>
      </c>
      <c r="G27" s="8" t="s">
        <v>57</v>
      </c>
      <c r="H27" s="8" t="s">
        <v>257</v>
      </c>
      <c r="I27" s="8" t="s">
        <v>258</v>
      </c>
      <c r="J27" s="8" t="s">
        <v>259</v>
      </c>
      <c r="K27" s="8" t="s">
        <v>260</v>
      </c>
      <c r="L27" s="9">
        <v>0.55000000000000004</v>
      </c>
      <c r="M27" s="10">
        <f t="shared" si="0"/>
        <v>0</v>
      </c>
      <c r="N27" s="8" t="s">
        <v>38</v>
      </c>
      <c r="O27" s="11" t="s">
        <v>261</v>
      </c>
      <c r="P27" s="12">
        <v>6</v>
      </c>
      <c r="Q27" s="12">
        <v>15</v>
      </c>
      <c r="R27" s="12">
        <v>1954</v>
      </c>
      <c r="S27" s="11" t="s">
        <v>217</v>
      </c>
      <c r="T27" s="13">
        <f t="shared" ca="1" si="1"/>
        <v>62</v>
      </c>
      <c r="U27" s="13">
        <f t="shared" si="3"/>
        <v>50</v>
      </c>
      <c r="V27" s="14">
        <f t="shared" ca="1" si="2"/>
        <v>12.130339539978095</v>
      </c>
      <c r="W27" s="15" t="s">
        <v>189</v>
      </c>
      <c r="X27" s="15" t="s">
        <v>73</v>
      </c>
      <c r="Y27" s="15">
        <v>12</v>
      </c>
      <c r="Z27" s="18">
        <f t="shared" si="4"/>
        <v>1500</v>
      </c>
    </row>
    <row r="28" spans="1:28" ht="15" customHeight="1" x14ac:dyDescent="0.25">
      <c r="A28" s="6" t="s">
        <v>262</v>
      </c>
      <c r="B28" s="7">
        <v>12</v>
      </c>
      <c r="C28" s="8" t="s">
        <v>440</v>
      </c>
      <c r="D28" s="8" t="s">
        <v>263</v>
      </c>
      <c r="E28" s="8" t="s">
        <v>27</v>
      </c>
      <c r="F28" s="8" t="s">
        <v>87</v>
      </c>
      <c r="G28" s="8" t="s">
        <v>57</v>
      </c>
      <c r="H28" s="8" t="s">
        <v>264</v>
      </c>
      <c r="I28" s="8" t="s">
        <v>265</v>
      </c>
      <c r="J28" s="8" t="s">
        <v>266</v>
      </c>
      <c r="K28" s="8" t="s">
        <v>267</v>
      </c>
      <c r="L28" s="9">
        <v>1.01</v>
      </c>
      <c r="M28" s="10">
        <f t="shared" si="0"/>
        <v>1000</v>
      </c>
      <c r="N28" s="8" t="s">
        <v>74</v>
      </c>
      <c r="O28" s="11" t="s">
        <v>268</v>
      </c>
      <c r="P28" s="12">
        <v>6</v>
      </c>
      <c r="Q28" s="12">
        <v>25</v>
      </c>
      <c r="R28" s="12">
        <v>1940</v>
      </c>
      <c r="S28" s="11" t="s">
        <v>72</v>
      </c>
      <c r="T28" s="13">
        <f t="shared" ca="1" si="1"/>
        <v>76</v>
      </c>
      <c r="U28" s="13">
        <f t="shared" si="3"/>
        <v>61</v>
      </c>
      <c r="V28" s="14">
        <f t="shared" ca="1" si="2"/>
        <v>16.103504928806135</v>
      </c>
      <c r="W28" s="15" t="s">
        <v>189</v>
      </c>
      <c r="X28" s="15" t="s">
        <v>84</v>
      </c>
      <c r="Y28" s="15">
        <v>8</v>
      </c>
      <c r="Z28" s="18">
        <f t="shared" si="4"/>
        <v>1200</v>
      </c>
    </row>
    <row r="29" spans="1:28" ht="15" customHeight="1" x14ac:dyDescent="0.25">
      <c r="A29" s="6" t="s">
        <v>269</v>
      </c>
      <c r="B29" s="7">
        <v>23</v>
      </c>
      <c r="C29" s="8" t="s">
        <v>441</v>
      </c>
      <c r="D29" s="8" t="s">
        <v>270</v>
      </c>
      <c r="E29" s="8" t="s">
        <v>271</v>
      </c>
      <c r="F29" s="8" t="s">
        <v>272</v>
      </c>
      <c r="G29" s="8" t="s">
        <v>248</v>
      </c>
      <c r="H29" s="8" t="s">
        <v>273</v>
      </c>
      <c r="I29" s="8" t="s">
        <v>274</v>
      </c>
      <c r="J29" s="8" t="s">
        <v>275</v>
      </c>
      <c r="K29" s="8" t="s">
        <v>276</v>
      </c>
      <c r="L29" s="9">
        <v>1.02</v>
      </c>
      <c r="M29" s="10">
        <f t="shared" si="0"/>
        <v>1000</v>
      </c>
      <c r="N29" s="8" t="s">
        <v>66</v>
      </c>
      <c r="O29" s="11" t="s">
        <v>277</v>
      </c>
      <c r="P29" s="12">
        <v>6</v>
      </c>
      <c r="Q29" s="12">
        <v>1</v>
      </c>
      <c r="R29" s="12">
        <v>1980</v>
      </c>
      <c r="S29" s="11" t="s">
        <v>278</v>
      </c>
      <c r="T29" s="13">
        <f t="shared" ca="1" si="1"/>
        <v>36</v>
      </c>
      <c r="U29" s="13">
        <f t="shared" si="3"/>
        <v>22</v>
      </c>
      <c r="V29" s="14">
        <f t="shared" ca="1" si="2"/>
        <v>14.490690032858708</v>
      </c>
      <c r="W29" s="15" t="s">
        <v>64</v>
      </c>
      <c r="X29" s="15" t="s">
        <v>73</v>
      </c>
      <c r="Y29" s="15">
        <v>9</v>
      </c>
      <c r="Z29" s="18">
        <f t="shared" si="4"/>
        <v>1125</v>
      </c>
    </row>
    <row r="30" spans="1:28" ht="15" customHeight="1" x14ac:dyDescent="0.25">
      <c r="A30" s="6" t="s">
        <v>279</v>
      </c>
      <c r="B30" s="7">
        <v>16</v>
      </c>
      <c r="C30" s="8" t="s">
        <v>442</v>
      </c>
      <c r="D30" s="8" t="s">
        <v>280</v>
      </c>
      <c r="E30" s="8" t="s">
        <v>27</v>
      </c>
      <c r="F30" s="8" t="s">
        <v>42</v>
      </c>
      <c r="G30" s="8" t="s">
        <v>43</v>
      </c>
      <c r="H30" s="8" t="s">
        <v>44</v>
      </c>
      <c r="I30" s="8" t="s">
        <v>281</v>
      </c>
      <c r="J30" s="8" t="s">
        <v>282</v>
      </c>
      <c r="K30" s="8" t="s">
        <v>27</v>
      </c>
      <c r="L30" s="9">
        <v>0.95</v>
      </c>
      <c r="M30" s="10">
        <f t="shared" si="0"/>
        <v>750</v>
      </c>
      <c r="N30" s="8" t="s">
        <v>38</v>
      </c>
      <c r="O30" s="11" t="s">
        <v>283</v>
      </c>
      <c r="P30" s="12">
        <v>7</v>
      </c>
      <c r="Q30" s="12">
        <v>25</v>
      </c>
      <c r="R30" s="12">
        <v>1930</v>
      </c>
      <c r="S30" s="11" t="s">
        <v>179</v>
      </c>
      <c r="T30" s="13">
        <f t="shared" ca="1" si="1"/>
        <v>86</v>
      </c>
      <c r="U30" s="13">
        <f t="shared" si="3"/>
        <v>71</v>
      </c>
      <c r="V30" s="14">
        <f t="shared" ca="1" si="2"/>
        <v>16.081599123767798</v>
      </c>
      <c r="W30" s="15" t="s">
        <v>36</v>
      </c>
      <c r="X30" s="15" t="s">
        <v>84</v>
      </c>
      <c r="Y30" s="15">
        <v>8</v>
      </c>
      <c r="Z30" s="18">
        <f t="shared" si="4"/>
        <v>1200</v>
      </c>
    </row>
    <row r="31" spans="1:28" ht="15" customHeight="1" x14ac:dyDescent="0.25">
      <c r="A31" s="6" t="s">
        <v>284</v>
      </c>
      <c r="B31" s="7">
        <v>63</v>
      </c>
      <c r="C31" s="8" t="s">
        <v>427</v>
      </c>
      <c r="D31" s="8" t="s">
        <v>285</v>
      </c>
      <c r="E31" s="8" t="s">
        <v>27</v>
      </c>
      <c r="F31" s="8" t="s">
        <v>87</v>
      </c>
      <c r="G31" s="8" t="s">
        <v>57</v>
      </c>
      <c r="H31" s="8" t="s">
        <v>286</v>
      </c>
      <c r="I31" s="8" t="s">
        <v>287</v>
      </c>
      <c r="J31" s="8" t="s">
        <v>288</v>
      </c>
      <c r="K31" s="8" t="s">
        <v>27</v>
      </c>
      <c r="L31" s="9">
        <v>0.92</v>
      </c>
      <c r="M31" s="10">
        <f t="shared" si="0"/>
        <v>500</v>
      </c>
      <c r="N31" s="8" t="s">
        <v>74</v>
      </c>
      <c r="O31" s="11" t="s">
        <v>289</v>
      </c>
      <c r="P31" s="12">
        <v>7</v>
      </c>
      <c r="Q31" s="12">
        <v>1</v>
      </c>
      <c r="R31" s="12">
        <v>1950</v>
      </c>
      <c r="S31" s="11" t="s">
        <v>290</v>
      </c>
      <c r="T31" s="13">
        <f t="shared" ca="1" si="1"/>
        <v>66</v>
      </c>
      <c r="U31" s="13">
        <f t="shared" si="3"/>
        <v>55</v>
      </c>
      <c r="V31" s="14">
        <f t="shared" ca="1" si="2"/>
        <v>11.281489594742608</v>
      </c>
      <c r="W31" s="15" t="s">
        <v>189</v>
      </c>
      <c r="X31" s="15" t="s">
        <v>73</v>
      </c>
      <c r="Y31" s="15">
        <v>1</v>
      </c>
      <c r="Z31" s="18">
        <f t="shared" si="4"/>
        <v>125</v>
      </c>
    </row>
    <row r="32" spans="1:28" ht="15" customHeight="1" x14ac:dyDescent="0.25">
      <c r="A32" s="6" t="s">
        <v>291</v>
      </c>
      <c r="B32" s="7">
        <v>53</v>
      </c>
      <c r="C32" s="8" t="s">
        <v>443</v>
      </c>
      <c r="D32" s="8" t="s">
        <v>292</v>
      </c>
      <c r="E32" s="8" t="s">
        <v>27</v>
      </c>
      <c r="F32" s="8" t="s">
        <v>293</v>
      </c>
      <c r="G32" s="8" t="s">
        <v>157</v>
      </c>
      <c r="H32" s="8" t="s">
        <v>44</v>
      </c>
      <c r="I32" s="8" t="s">
        <v>27</v>
      </c>
      <c r="J32" s="8" t="s">
        <v>294</v>
      </c>
      <c r="K32" s="8" t="s">
        <v>294</v>
      </c>
      <c r="L32" s="9">
        <v>0.7</v>
      </c>
      <c r="M32" s="10">
        <f t="shared" si="0"/>
        <v>50</v>
      </c>
      <c r="N32" s="8" t="s">
        <v>38</v>
      </c>
      <c r="O32" s="11" t="s">
        <v>295</v>
      </c>
      <c r="P32" s="12">
        <v>7</v>
      </c>
      <c r="Q32" s="12">
        <v>19</v>
      </c>
      <c r="R32" s="12">
        <v>1970</v>
      </c>
      <c r="S32" s="11" t="s">
        <v>296</v>
      </c>
      <c r="T32" s="13">
        <f t="shared" ca="1" si="1"/>
        <v>46</v>
      </c>
      <c r="U32" s="13">
        <f t="shared" si="3"/>
        <v>35</v>
      </c>
      <c r="V32" s="14">
        <f t="shared" ca="1" si="2"/>
        <v>12.083789704271632</v>
      </c>
      <c r="W32" s="15" t="s">
        <v>189</v>
      </c>
      <c r="X32" s="15" t="s">
        <v>84</v>
      </c>
      <c r="Y32" s="15">
        <v>45</v>
      </c>
      <c r="Z32" s="18">
        <f t="shared" si="4"/>
        <v>6750</v>
      </c>
    </row>
    <row r="33" spans="1:26" ht="15" customHeight="1" x14ac:dyDescent="0.25">
      <c r="A33" s="6" t="s">
        <v>297</v>
      </c>
      <c r="B33" s="7">
        <v>6</v>
      </c>
      <c r="C33" s="8" t="s">
        <v>444</v>
      </c>
      <c r="D33" s="8" t="s">
        <v>298</v>
      </c>
      <c r="E33" s="8" t="s">
        <v>27</v>
      </c>
      <c r="F33" s="8" t="s">
        <v>299</v>
      </c>
      <c r="G33" s="8" t="s">
        <v>57</v>
      </c>
      <c r="H33" s="8" t="s">
        <v>300</v>
      </c>
      <c r="I33" s="8" t="s">
        <v>301</v>
      </c>
      <c r="J33" s="8" t="s">
        <v>302</v>
      </c>
      <c r="K33" s="8" t="s">
        <v>303</v>
      </c>
      <c r="L33" s="9">
        <v>0.99</v>
      </c>
      <c r="M33" s="10">
        <f t="shared" si="0"/>
        <v>750</v>
      </c>
      <c r="N33" s="8" t="s">
        <v>38</v>
      </c>
      <c r="O33" s="11" t="s">
        <v>304</v>
      </c>
      <c r="P33" s="12">
        <v>7</v>
      </c>
      <c r="Q33" s="12">
        <v>15</v>
      </c>
      <c r="R33" s="12">
        <v>1985</v>
      </c>
      <c r="S33" s="11" t="s">
        <v>72</v>
      </c>
      <c r="T33" s="13">
        <f t="shared" ca="1" si="1"/>
        <v>31</v>
      </c>
      <c r="U33" s="13">
        <f t="shared" si="3"/>
        <v>16</v>
      </c>
      <c r="V33" s="14">
        <f t="shared" ca="1" si="2"/>
        <v>16.103504928806135</v>
      </c>
      <c r="W33" s="15" t="s">
        <v>189</v>
      </c>
      <c r="X33" s="15" t="s">
        <v>73</v>
      </c>
      <c r="Y33" s="15">
        <v>34</v>
      </c>
      <c r="Z33" s="18">
        <f t="shared" si="4"/>
        <v>4250</v>
      </c>
    </row>
    <row r="34" spans="1:26" ht="15" customHeight="1" x14ac:dyDescent="0.25">
      <c r="A34" s="6" t="s">
        <v>305</v>
      </c>
      <c r="B34" s="7">
        <v>4</v>
      </c>
      <c r="C34" s="8" t="s">
        <v>445</v>
      </c>
      <c r="D34" s="8" t="s">
        <v>306</v>
      </c>
      <c r="E34" s="8" t="s">
        <v>27</v>
      </c>
      <c r="F34" s="8" t="s">
        <v>307</v>
      </c>
      <c r="G34" s="8" t="s">
        <v>308</v>
      </c>
      <c r="H34" s="8" t="s">
        <v>309</v>
      </c>
      <c r="I34" s="8" t="s">
        <v>310</v>
      </c>
      <c r="J34" s="8" t="s">
        <v>311</v>
      </c>
      <c r="K34" s="8" t="s">
        <v>312</v>
      </c>
      <c r="L34" s="9">
        <v>0.97</v>
      </c>
      <c r="M34" s="10">
        <f t="shared" si="0"/>
        <v>750</v>
      </c>
      <c r="N34" s="8" t="s">
        <v>66</v>
      </c>
      <c r="O34" s="11" t="s">
        <v>304</v>
      </c>
      <c r="P34" s="12">
        <v>7</v>
      </c>
      <c r="Q34" s="12">
        <v>15</v>
      </c>
      <c r="R34" s="12">
        <v>1985</v>
      </c>
      <c r="S34" s="11" t="s">
        <v>63</v>
      </c>
      <c r="T34" s="13">
        <f t="shared" ca="1" si="1"/>
        <v>31</v>
      </c>
      <c r="U34" s="13">
        <f t="shared" si="3"/>
        <v>16</v>
      </c>
      <c r="V34" s="14">
        <f t="shared" ca="1" si="2"/>
        <v>16.111719605695509</v>
      </c>
      <c r="W34" s="15" t="s">
        <v>189</v>
      </c>
      <c r="X34" s="15" t="s">
        <v>84</v>
      </c>
      <c r="Y34" s="15">
        <v>12</v>
      </c>
      <c r="Z34" s="18">
        <f t="shared" si="4"/>
        <v>1800</v>
      </c>
    </row>
    <row r="35" spans="1:26" ht="15" customHeight="1" x14ac:dyDescent="0.25">
      <c r="A35" s="6" t="s">
        <v>313</v>
      </c>
      <c r="B35" s="7">
        <v>44</v>
      </c>
      <c r="C35" s="8" t="s">
        <v>446</v>
      </c>
      <c r="D35" s="8" t="s">
        <v>314</v>
      </c>
      <c r="E35" s="8" t="s">
        <v>27</v>
      </c>
      <c r="F35" s="8" t="s">
        <v>315</v>
      </c>
      <c r="G35" s="8" t="s">
        <v>57</v>
      </c>
      <c r="H35" s="8" t="s">
        <v>316</v>
      </c>
      <c r="I35" s="8" t="s">
        <v>317</v>
      </c>
      <c r="J35" s="8" t="s">
        <v>318</v>
      </c>
      <c r="K35" s="8" t="s">
        <v>319</v>
      </c>
      <c r="L35" s="9">
        <v>0.89</v>
      </c>
      <c r="M35" s="10">
        <f t="shared" si="0"/>
        <v>400</v>
      </c>
      <c r="N35" s="8" t="s">
        <v>52</v>
      </c>
      <c r="O35" s="11" t="s">
        <v>320</v>
      </c>
      <c r="P35" s="12">
        <v>7</v>
      </c>
      <c r="Q35" s="12">
        <v>17</v>
      </c>
      <c r="R35" s="12">
        <v>1986</v>
      </c>
      <c r="S35" s="11" t="s">
        <v>321</v>
      </c>
      <c r="T35" s="13">
        <f t="shared" ca="1" si="1"/>
        <v>30</v>
      </c>
      <c r="U35" s="13">
        <f t="shared" si="3"/>
        <v>18</v>
      </c>
      <c r="V35" s="14">
        <f t="shared" ca="1" si="2"/>
        <v>12.138554216867471</v>
      </c>
      <c r="W35" s="15" t="s">
        <v>189</v>
      </c>
      <c r="X35" s="15" t="s">
        <v>73</v>
      </c>
      <c r="Y35" s="15">
        <v>41</v>
      </c>
      <c r="Z35" s="18">
        <f t="shared" si="4"/>
        <v>5125</v>
      </c>
    </row>
    <row r="36" spans="1:26" ht="15" customHeight="1" x14ac:dyDescent="0.25">
      <c r="A36" s="6" t="s">
        <v>322</v>
      </c>
      <c r="B36" s="7">
        <v>56</v>
      </c>
      <c r="C36" s="8" t="s">
        <v>447</v>
      </c>
      <c r="D36" s="8" t="s">
        <v>323</v>
      </c>
      <c r="E36" s="8" t="s">
        <v>27</v>
      </c>
      <c r="F36" s="8" t="s">
        <v>324</v>
      </c>
      <c r="G36" s="8" t="s">
        <v>308</v>
      </c>
      <c r="H36" s="8" t="s">
        <v>325</v>
      </c>
      <c r="I36" s="8" t="s">
        <v>326</v>
      </c>
      <c r="J36" s="8" t="s">
        <v>327</v>
      </c>
      <c r="K36" s="8" t="s">
        <v>27</v>
      </c>
      <c r="L36" s="9">
        <v>0.93</v>
      </c>
      <c r="M36" s="10">
        <f t="shared" si="0"/>
        <v>500</v>
      </c>
      <c r="N36" s="8" t="s">
        <v>33</v>
      </c>
      <c r="O36" s="11" t="s">
        <v>328</v>
      </c>
      <c r="P36" s="12">
        <v>7</v>
      </c>
      <c r="Q36" s="12">
        <v>16</v>
      </c>
      <c r="R36" s="12">
        <v>1965</v>
      </c>
      <c r="S36" s="11" t="s">
        <v>35</v>
      </c>
      <c r="T36" s="13">
        <f t="shared" ca="1" si="1"/>
        <v>51</v>
      </c>
      <c r="U36" s="13">
        <f t="shared" si="3"/>
        <v>40</v>
      </c>
      <c r="V36" s="14">
        <f t="shared" ca="1" si="2"/>
        <v>12.094742606790801</v>
      </c>
      <c r="W36" s="15" t="s">
        <v>189</v>
      </c>
      <c r="X36" s="15" t="s">
        <v>84</v>
      </c>
      <c r="Y36" s="15">
        <v>4</v>
      </c>
      <c r="Z36" s="18">
        <f t="shared" si="4"/>
        <v>600</v>
      </c>
    </row>
    <row r="37" spans="1:26" ht="15" customHeight="1" x14ac:dyDescent="0.25">
      <c r="A37" s="6" t="s">
        <v>329</v>
      </c>
      <c r="B37" s="7">
        <v>64</v>
      </c>
      <c r="C37" s="8" t="s">
        <v>448</v>
      </c>
      <c r="D37" s="8" t="s">
        <v>330</v>
      </c>
      <c r="E37" s="8" t="s">
        <v>27</v>
      </c>
      <c r="F37" s="8" t="s">
        <v>331</v>
      </c>
      <c r="G37" s="8" t="s">
        <v>57</v>
      </c>
      <c r="H37" s="8" t="s">
        <v>332</v>
      </c>
      <c r="I37" s="8" t="s">
        <v>333</v>
      </c>
      <c r="J37" s="8" t="s">
        <v>334</v>
      </c>
      <c r="K37" s="8" t="s">
        <v>27</v>
      </c>
      <c r="L37" s="9">
        <v>0.95</v>
      </c>
      <c r="M37" s="10">
        <f t="shared" si="0"/>
        <v>750</v>
      </c>
      <c r="N37" s="8" t="s">
        <v>48</v>
      </c>
      <c r="O37" s="11" t="s">
        <v>335</v>
      </c>
      <c r="P37" s="12">
        <v>7</v>
      </c>
      <c r="Q37" s="12">
        <v>20</v>
      </c>
      <c r="R37" s="12">
        <v>1966</v>
      </c>
      <c r="S37" s="11" t="s">
        <v>336</v>
      </c>
      <c r="T37" s="13">
        <f t="shared" ca="1" si="1"/>
        <v>50</v>
      </c>
      <c r="U37" s="13">
        <f t="shared" si="3"/>
        <v>40</v>
      </c>
      <c r="V37" s="14">
        <f t="shared" ca="1" si="2"/>
        <v>10.892661555312158</v>
      </c>
      <c r="W37" s="15" t="s">
        <v>189</v>
      </c>
      <c r="X37" s="15" t="s">
        <v>73</v>
      </c>
      <c r="Y37" s="15">
        <v>1</v>
      </c>
      <c r="Z37" s="18">
        <f t="shared" si="4"/>
        <v>125</v>
      </c>
    </row>
    <row r="38" spans="1:26" ht="15" customHeight="1" x14ac:dyDescent="0.25">
      <c r="A38" s="6" t="s">
        <v>337</v>
      </c>
      <c r="B38" s="7">
        <v>42</v>
      </c>
      <c r="C38" s="8" t="s">
        <v>449</v>
      </c>
      <c r="D38" s="8" t="s">
        <v>338</v>
      </c>
      <c r="E38" s="8" t="s">
        <v>27</v>
      </c>
      <c r="F38" s="8" t="s">
        <v>339</v>
      </c>
      <c r="G38" s="8" t="s">
        <v>57</v>
      </c>
      <c r="H38" s="8" t="s">
        <v>340</v>
      </c>
      <c r="I38" s="8" t="s">
        <v>341</v>
      </c>
      <c r="J38" s="8" t="s">
        <v>342</v>
      </c>
      <c r="K38" s="8" t="s">
        <v>343</v>
      </c>
      <c r="L38" s="9">
        <v>0.99</v>
      </c>
      <c r="M38" s="10">
        <f t="shared" si="0"/>
        <v>750</v>
      </c>
      <c r="N38" s="8" t="s">
        <v>74</v>
      </c>
      <c r="O38" s="11" t="s">
        <v>344</v>
      </c>
      <c r="P38" s="12">
        <v>7</v>
      </c>
      <c r="Q38" s="12">
        <v>15</v>
      </c>
      <c r="R38" s="12">
        <v>1963</v>
      </c>
      <c r="S38" s="11" t="s">
        <v>345</v>
      </c>
      <c r="T38" s="13">
        <f t="shared" ca="1" si="1"/>
        <v>53</v>
      </c>
      <c r="U38" s="13">
        <f t="shared" si="3"/>
        <v>40</v>
      </c>
      <c r="V38" s="14">
        <f t="shared" ca="1" si="2"/>
        <v>13.953997809419496</v>
      </c>
      <c r="W38" s="15" t="s">
        <v>64</v>
      </c>
      <c r="X38" s="15" t="s">
        <v>84</v>
      </c>
      <c r="Y38" s="15">
        <v>2</v>
      </c>
      <c r="Z38" s="18">
        <f t="shared" si="4"/>
        <v>300</v>
      </c>
    </row>
    <row r="39" spans="1:26" ht="15" customHeight="1" x14ac:dyDescent="0.25">
      <c r="A39" s="6" t="s">
        <v>346</v>
      </c>
      <c r="B39" s="7">
        <v>45</v>
      </c>
      <c r="C39" s="8" t="s">
        <v>450</v>
      </c>
      <c r="D39" s="8" t="s">
        <v>347</v>
      </c>
      <c r="E39" s="8" t="s">
        <v>348</v>
      </c>
      <c r="F39" s="8" t="s">
        <v>349</v>
      </c>
      <c r="G39" s="8" t="s">
        <v>157</v>
      </c>
      <c r="H39" s="8" t="s">
        <v>350</v>
      </c>
      <c r="I39" s="8" t="s">
        <v>351</v>
      </c>
      <c r="J39" s="8" t="s">
        <v>352</v>
      </c>
      <c r="K39" s="8" t="s">
        <v>353</v>
      </c>
      <c r="L39" s="9">
        <v>0.88</v>
      </c>
      <c r="M39" s="10">
        <f t="shared" si="0"/>
        <v>400</v>
      </c>
      <c r="N39" s="8" t="s">
        <v>48</v>
      </c>
      <c r="O39" s="11" t="s">
        <v>354</v>
      </c>
      <c r="P39" s="12">
        <v>7</v>
      </c>
      <c r="Q39" s="12">
        <v>25</v>
      </c>
      <c r="R39" s="12">
        <v>1967</v>
      </c>
      <c r="S39" s="11" t="s">
        <v>321</v>
      </c>
      <c r="T39" s="13">
        <f t="shared" ca="1" si="1"/>
        <v>49</v>
      </c>
      <c r="U39" s="13">
        <f t="shared" si="3"/>
        <v>37</v>
      </c>
      <c r="V39" s="14">
        <f t="shared" ca="1" si="2"/>
        <v>12.138554216867471</v>
      </c>
      <c r="W39" s="15" t="s">
        <v>64</v>
      </c>
      <c r="X39" s="15" t="s">
        <v>73</v>
      </c>
      <c r="Y39" s="15">
        <v>5</v>
      </c>
      <c r="Z39" s="18">
        <f t="shared" si="4"/>
        <v>625</v>
      </c>
    </row>
    <row r="40" spans="1:26" ht="15" customHeight="1" x14ac:dyDescent="0.25">
      <c r="A40" s="6" t="s">
        <v>355</v>
      </c>
      <c r="B40" s="7">
        <v>14</v>
      </c>
      <c r="C40" s="8" t="s">
        <v>451</v>
      </c>
      <c r="D40" s="8" t="s">
        <v>356</v>
      </c>
      <c r="E40" s="8" t="s">
        <v>357</v>
      </c>
      <c r="F40" s="8" t="s">
        <v>173</v>
      </c>
      <c r="G40" s="8" t="s">
        <v>57</v>
      </c>
      <c r="H40" s="8" t="s">
        <v>174</v>
      </c>
      <c r="I40" s="8" t="s">
        <v>358</v>
      </c>
      <c r="J40" s="8" t="s">
        <v>359</v>
      </c>
      <c r="K40" s="8" t="s">
        <v>360</v>
      </c>
      <c r="L40" s="9">
        <v>0.9</v>
      </c>
      <c r="M40" s="10">
        <f t="shared" si="0"/>
        <v>500</v>
      </c>
      <c r="N40" s="8" t="s">
        <v>38</v>
      </c>
      <c r="O40" s="11" t="s">
        <v>361</v>
      </c>
      <c r="P40" s="12">
        <v>7</v>
      </c>
      <c r="Q40" s="12">
        <v>24</v>
      </c>
      <c r="R40" s="12">
        <v>1944</v>
      </c>
      <c r="S40" s="11" t="s">
        <v>362</v>
      </c>
      <c r="T40" s="13">
        <f t="shared" ca="1" si="1"/>
        <v>72</v>
      </c>
      <c r="U40" s="13">
        <f t="shared" si="3"/>
        <v>57</v>
      </c>
      <c r="V40" s="14">
        <f t="shared" ca="1" si="2"/>
        <v>15.991237677984666</v>
      </c>
      <c r="W40" s="15" t="s">
        <v>64</v>
      </c>
      <c r="X40" s="15" t="s">
        <v>37</v>
      </c>
      <c r="Y40" s="15">
        <v>6</v>
      </c>
      <c r="Z40" s="18">
        <f t="shared" si="4"/>
        <v>300</v>
      </c>
    </row>
    <row r="41" spans="1:26" ht="15" customHeight="1" x14ac:dyDescent="0.25">
      <c r="A41" s="6" t="s">
        <v>363</v>
      </c>
      <c r="B41" s="7">
        <v>37</v>
      </c>
      <c r="C41" s="8" t="s">
        <v>452</v>
      </c>
      <c r="D41" s="8" t="s">
        <v>364</v>
      </c>
      <c r="E41" s="8" t="s">
        <v>365</v>
      </c>
      <c r="F41" s="8" t="s">
        <v>42</v>
      </c>
      <c r="G41" s="8" t="s">
        <v>43</v>
      </c>
      <c r="H41" s="8" t="s">
        <v>366</v>
      </c>
      <c r="I41" s="8" t="s">
        <v>367</v>
      </c>
      <c r="J41" s="8" t="s">
        <v>368</v>
      </c>
      <c r="K41" s="8" t="s">
        <v>369</v>
      </c>
      <c r="L41" s="9">
        <v>0.97</v>
      </c>
      <c r="M41" s="10">
        <f t="shared" si="0"/>
        <v>750</v>
      </c>
      <c r="N41" s="8" t="s">
        <v>48</v>
      </c>
      <c r="O41" s="11" t="s">
        <v>370</v>
      </c>
      <c r="P41" s="12">
        <v>8</v>
      </c>
      <c r="Q41" s="12">
        <v>24</v>
      </c>
      <c r="R41" s="12">
        <v>1962</v>
      </c>
      <c r="S41" s="11" t="s">
        <v>371</v>
      </c>
      <c r="T41" s="13">
        <f t="shared" ca="1" si="1"/>
        <v>54</v>
      </c>
      <c r="U41" s="13">
        <f t="shared" si="3"/>
        <v>41</v>
      </c>
      <c r="V41" s="14">
        <f t="shared" ca="1" si="2"/>
        <v>14.074479737130339</v>
      </c>
      <c r="W41" s="15" t="s">
        <v>36</v>
      </c>
      <c r="X41" s="15" t="s">
        <v>51</v>
      </c>
      <c r="Y41" s="15">
        <v>8</v>
      </c>
      <c r="Z41" s="18">
        <f t="shared" si="4"/>
        <v>600</v>
      </c>
    </row>
    <row r="42" spans="1:26" ht="15" customHeight="1" x14ac:dyDescent="0.25">
      <c r="A42" s="6" t="s">
        <v>372</v>
      </c>
      <c r="B42" s="7">
        <v>7</v>
      </c>
      <c r="C42" s="8" t="s">
        <v>453</v>
      </c>
      <c r="D42" s="8" t="s">
        <v>373</v>
      </c>
      <c r="E42" s="8" t="s">
        <v>374</v>
      </c>
      <c r="F42" s="8" t="s">
        <v>87</v>
      </c>
      <c r="G42" s="8" t="s">
        <v>57</v>
      </c>
      <c r="H42" s="8" t="s">
        <v>88</v>
      </c>
      <c r="I42" s="8" t="s">
        <v>375</v>
      </c>
      <c r="J42" s="8" t="s">
        <v>376</v>
      </c>
      <c r="K42" s="8" t="s">
        <v>377</v>
      </c>
      <c r="L42" s="9">
        <v>0.88</v>
      </c>
      <c r="M42" s="10">
        <f t="shared" si="0"/>
        <v>400</v>
      </c>
      <c r="N42" s="8" t="s">
        <v>52</v>
      </c>
      <c r="O42" s="11" t="s">
        <v>378</v>
      </c>
      <c r="P42" s="12">
        <v>8</v>
      </c>
      <c r="Q42" s="12">
        <v>20</v>
      </c>
      <c r="R42" s="12">
        <v>1978</v>
      </c>
      <c r="S42" s="11" t="s">
        <v>93</v>
      </c>
      <c r="T42" s="13">
        <f t="shared" ca="1" si="1"/>
        <v>38</v>
      </c>
      <c r="U42" s="13">
        <f t="shared" si="3"/>
        <v>23</v>
      </c>
      <c r="V42" s="14">
        <f t="shared" ca="1" si="2"/>
        <v>16.108981380065718</v>
      </c>
      <c r="W42" s="15" t="s">
        <v>64</v>
      </c>
      <c r="X42" s="15" t="s">
        <v>65</v>
      </c>
      <c r="Y42" s="15">
        <v>3</v>
      </c>
      <c r="Z42" s="18">
        <f t="shared" si="4"/>
        <v>300</v>
      </c>
    </row>
    <row r="43" spans="1:26" ht="15" customHeight="1" x14ac:dyDescent="0.25">
      <c r="A43" s="6" t="s">
        <v>379</v>
      </c>
      <c r="B43" s="7">
        <v>17</v>
      </c>
      <c r="C43" s="8" t="s">
        <v>454</v>
      </c>
      <c r="D43" s="8" t="s">
        <v>380</v>
      </c>
      <c r="E43" s="8" t="s">
        <v>27</v>
      </c>
      <c r="F43" s="8" t="s">
        <v>381</v>
      </c>
      <c r="G43" s="8" t="s">
        <v>382</v>
      </c>
      <c r="H43" s="8" t="s">
        <v>383</v>
      </c>
      <c r="I43" s="8" t="s">
        <v>384</v>
      </c>
      <c r="J43" s="8" t="s">
        <v>385</v>
      </c>
      <c r="K43" s="8" t="s">
        <v>386</v>
      </c>
      <c r="L43" s="9">
        <v>0.98</v>
      </c>
      <c r="M43" s="10">
        <f t="shared" si="0"/>
        <v>750</v>
      </c>
      <c r="N43" s="8" t="s">
        <v>81</v>
      </c>
      <c r="O43" s="11" t="s">
        <v>387</v>
      </c>
      <c r="P43" s="12">
        <v>8</v>
      </c>
      <c r="Q43" s="12">
        <v>31</v>
      </c>
      <c r="R43" s="12">
        <v>1955</v>
      </c>
      <c r="S43" s="11" t="s">
        <v>388</v>
      </c>
      <c r="T43" s="13">
        <f t="shared" ca="1" si="1"/>
        <v>61</v>
      </c>
      <c r="U43" s="13">
        <f t="shared" si="3"/>
        <v>47</v>
      </c>
      <c r="V43" s="14">
        <f t="shared" ca="1" si="2"/>
        <v>14.534501642935378</v>
      </c>
      <c r="W43" s="15" t="s">
        <v>189</v>
      </c>
      <c r="X43" s="15" t="s">
        <v>73</v>
      </c>
      <c r="Y43" s="15">
        <v>23</v>
      </c>
      <c r="Z43" s="18">
        <f t="shared" si="4"/>
        <v>2875</v>
      </c>
    </row>
    <row r="44" spans="1:26" ht="15" customHeight="1" x14ac:dyDescent="0.25">
      <c r="A44" s="6" t="s">
        <v>389</v>
      </c>
      <c r="B44" s="7">
        <v>25</v>
      </c>
      <c r="C44" s="8" t="s">
        <v>455</v>
      </c>
      <c r="D44" s="8" t="s">
        <v>390</v>
      </c>
      <c r="E44" s="8" t="s">
        <v>27</v>
      </c>
      <c r="F44" s="8" t="s">
        <v>391</v>
      </c>
      <c r="G44" s="8" t="s">
        <v>382</v>
      </c>
      <c r="H44" s="8" t="s">
        <v>392</v>
      </c>
      <c r="I44" s="8" t="s">
        <v>393</v>
      </c>
      <c r="J44" s="8" t="s">
        <v>394</v>
      </c>
      <c r="K44" s="8" t="s">
        <v>395</v>
      </c>
      <c r="L44" s="9">
        <v>0.95</v>
      </c>
      <c r="M44" s="10">
        <f t="shared" si="0"/>
        <v>750</v>
      </c>
      <c r="N44" s="8" t="s">
        <v>66</v>
      </c>
      <c r="O44" s="11" t="s">
        <v>396</v>
      </c>
      <c r="P44" s="12">
        <v>9</v>
      </c>
      <c r="Q44" s="12">
        <v>1</v>
      </c>
      <c r="R44" s="12">
        <v>1985</v>
      </c>
      <c r="S44" s="11" t="s">
        <v>397</v>
      </c>
      <c r="T44" s="13">
        <f t="shared" ca="1" si="1"/>
        <v>31</v>
      </c>
      <c r="U44" s="13">
        <f t="shared" si="3"/>
        <v>17</v>
      </c>
      <c r="V44" s="14">
        <f t="shared" ca="1" si="2"/>
        <v>14.44961664841183</v>
      </c>
      <c r="W44" s="15" t="s">
        <v>36</v>
      </c>
      <c r="X44" s="15" t="s">
        <v>84</v>
      </c>
      <c r="Y44" s="15">
        <v>9</v>
      </c>
      <c r="Z44" s="18">
        <f t="shared" si="4"/>
        <v>1350</v>
      </c>
    </row>
    <row r="45" spans="1:26" ht="15" customHeight="1" x14ac:dyDescent="0.25">
      <c r="A45" s="6" t="s">
        <v>398</v>
      </c>
      <c r="B45" s="7">
        <v>62</v>
      </c>
      <c r="C45" s="8" t="s">
        <v>456</v>
      </c>
      <c r="D45" s="8" t="s">
        <v>399</v>
      </c>
      <c r="E45" s="8" t="s">
        <v>27</v>
      </c>
      <c r="F45" s="8" t="s">
        <v>400</v>
      </c>
      <c r="G45" s="8" t="s">
        <v>29</v>
      </c>
      <c r="H45" s="8" t="s">
        <v>401</v>
      </c>
      <c r="I45" s="8" t="s">
        <v>402</v>
      </c>
      <c r="J45" s="8" t="s">
        <v>403</v>
      </c>
      <c r="K45" s="8" t="s">
        <v>404</v>
      </c>
      <c r="L45" s="9">
        <v>1.05</v>
      </c>
      <c r="M45" s="10">
        <f t="shared" si="0"/>
        <v>1000</v>
      </c>
      <c r="N45" s="8" t="s">
        <v>33</v>
      </c>
      <c r="O45" s="11" t="s">
        <v>405</v>
      </c>
      <c r="P45" s="12">
        <v>10</v>
      </c>
      <c r="Q45" s="12">
        <v>31</v>
      </c>
      <c r="R45" s="12">
        <v>1950</v>
      </c>
      <c r="S45" s="11">
        <v>36540</v>
      </c>
      <c r="T45" s="13">
        <f t="shared" ca="1" si="1"/>
        <v>66</v>
      </c>
      <c r="U45" s="13">
        <f t="shared" si="3"/>
        <v>50</v>
      </c>
      <c r="V45" s="14">
        <f t="shared" ca="1" si="2"/>
        <v>17.078313253012048</v>
      </c>
      <c r="W45" s="15" t="s">
        <v>64</v>
      </c>
      <c r="X45" s="15" t="s">
        <v>37</v>
      </c>
      <c r="Y45" s="15">
        <v>23</v>
      </c>
      <c r="Z45" s="18">
        <f t="shared" si="4"/>
        <v>1150</v>
      </c>
    </row>
    <row r="46" spans="1:26" ht="15" customHeight="1" x14ac:dyDescent="0.25">
      <c r="A46" s="6" t="s">
        <v>406</v>
      </c>
      <c r="B46" s="7">
        <v>43</v>
      </c>
      <c r="C46" s="8" t="s">
        <v>457</v>
      </c>
      <c r="D46" s="8" t="s">
        <v>407</v>
      </c>
      <c r="E46" s="8" t="s">
        <v>408</v>
      </c>
      <c r="F46" s="8" t="s">
        <v>293</v>
      </c>
      <c r="G46" s="8" t="s">
        <v>157</v>
      </c>
      <c r="H46" s="27" t="s">
        <v>409</v>
      </c>
      <c r="I46" s="8" t="s">
        <v>410</v>
      </c>
      <c r="J46" s="8" t="s">
        <v>411</v>
      </c>
      <c r="K46" s="8" t="s">
        <v>412</v>
      </c>
      <c r="L46" s="9">
        <v>1.1000000000000001</v>
      </c>
      <c r="M46" s="10">
        <f t="shared" si="0"/>
        <v>1000</v>
      </c>
      <c r="N46" s="8" t="s">
        <v>52</v>
      </c>
      <c r="O46" s="11" t="s">
        <v>413</v>
      </c>
      <c r="P46" s="12">
        <v>10</v>
      </c>
      <c r="Q46" s="12">
        <v>15</v>
      </c>
      <c r="R46" s="12">
        <v>1948</v>
      </c>
      <c r="S46" s="11" t="s">
        <v>321</v>
      </c>
      <c r="T46" s="13">
        <f t="shared" ca="1" si="1"/>
        <v>68</v>
      </c>
      <c r="U46" s="13">
        <f t="shared" si="3"/>
        <v>56</v>
      </c>
      <c r="V46" s="14">
        <f t="shared" ca="1" si="2"/>
        <v>12.138554216867471</v>
      </c>
      <c r="W46" s="15" t="s">
        <v>189</v>
      </c>
      <c r="X46" s="15" t="s">
        <v>51</v>
      </c>
      <c r="Y46" s="15">
        <v>50</v>
      </c>
      <c r="Z46" s="18">
        <f t="shared" si="4"/>
        <v>3750</v>
      </c>
    </row>
  </sheetData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Flash Fill</vt:lpstr>
      <vt:lpstr>HRPersonnel</vt:lpstr>
      <vt:lpstr>PercentPersonnel</vt:lpstr>
      <vt:lpstr>PersonnePivotData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Creech</dc:creator>
  <cp:lastModifiedBy>Greg Creech</cp:lastModifiedBy>
  <dcterms:created xsi:type="dcterms:W3CDTF">2014-07-19T12:44:04Z</dcterms:created>
  <dcterms:modified xsi:type="dcterms:W3CDTF">2017-02-11T23:56:16Z</dcterms:modified>
</cp:coreProperties>
</file>