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\Documents\Excelling @ Excel\Excel Intermediate Files\"/>
    </mc:Choice>
  </mc:AlternateContent>
  <bookViews>
    <workbookView xWindow="0" yWindow="0" windowWidth="25200" windowHeight="12765" activeTab="1" xr2:uid="{00000000-000D-0000-FFFF-FFFF00000000}"/>
  </bookViews>
  <sheets>
    <sheet name="Scenario Summary" sheetId="6" r:id="rId1"/>
    <sheet name="Loan Calculator" sheetId="1" r:id="rId2"/>
    <sheet name="Sheet2" sheetId="2" r:id="rId3"/>
    <sheet name="Sheet3" sheetId="3" r:id="rId4"/>
    <sheet name="Sheet4" sheetId="4" r:id="rId5"/>
    <sheet name="Sheet5" sheetId="5" r:id="rId6"/>
  </sheets>
  <definedNames>
    <definedName name="FinancialDB">'Loan Calculator'!$A$8:$H$102</definedName>
    <definedName name="LoanAmount">'Loan Calculator'!$C$4</definedName>
    <definedName name="LoanInfo">'Loan Calculator'!$B$2:$C$6</definedName>
    <definedName name="Mile" comment="This is cents per mile for my business mileage and income tax information.  This could be any constant value you want in your worksheet or workbook.">0.505</definedName>
    <definedName name="MnthInt">'Loan Calculator'!$G$2</definedName>
    <definedName name="Months">'Loan Calculator'!$C$3</definedName>
    <definedName name="Payment">'Loan Calculator'!$C$6</definedName>
    <definedName name="Rate">'Loan Calculator'!$C$2</definedName>
  </definedNames>
  <calcPr calcId="171027"/>
</workbook>
</file>

<file path=xl/calcChain.xml><?xml version="1.0" encoding="utf-8"?>
<calcChain xmlns="http://schemas.openxmlformats.org/spreadsheetml/2006/main">
  <c r="B2" i="2" l="1"/>
  <c r="B9" i="1"/>
  <c r="G2" i="1"/>
  <c r="C6" i="1"/>
  <c r="C9" i="1" l="1"/>
  <c r="D9" i="1" l="1"/>
  <c r="F9" i="1" s="1"/>
  <c r="H9" i="1" s="1"/>
  <c r="B10" i="1" s="1"/>
  <c r="C10" i="1" l="1"/>
  <c r="G9" i="1"/>
  <c r="D10" i="1" l="1"/>
  <c r="F10" i="1" s="1"/>
  <c r="H10" i="1" s="1"/>
  <c r="B11" i="1" s="1"/>
  <c r="C11" i="1" s="1"/>
  <c r="D11" i="1" l="1"/>
  <c r="F11" i="1" s="1"/>
  <c r="H11" i="1" s="1"/>
  <c r="B12" i="1" s="1"/>
  <c r="C12" i="1" s="1"/>
  <c r="G10" i="1"/>
  <c r="D12" i="1" l="1"/>
  <c r="F12" i="1" s="1"/>
  <c r="H12" i="1" s="1"/>
  <c r="B13" i="1" s="1"/>
  <c r="C13" i="1" s="1"/>
  <c r="G11" i="1"/>
  <c r="D13" i="1" l="1"/>
  <c r="F13" i="1" s="1"/>
  <c r="H13" i="1" s="1"/>
  <c r="B14" i="1" s="1"/>
  <c r="C14" i="1" s="1"/>
  <c r="G12" i="1"/>
  <c r="D14" i="1" l="1"/>
  <c r="F14" i="1" s="1"/>
  <c r="H14" i="1" s="1"/>
  <c r="B15" i="1" s="1"/>
  <c r="C15" i="1" s="1"/>
  <c r="D15" i="1" s="1"/>
  <c r="F15" i="1" s="1"/>
  <c r="H15" i="1" s="1"/>
  <c r="B16" i="1" s="1"/>
  <c r="C16" i="1" s="1"/>
  <c r="G13" i="1"/>
  <c r="G14" i="1" l="1"/>
  <c r="G15" i="1"/>
  <c r="D16" i="1"/>
  <c r="F16" i="1" s="1"/>
  <c r="H16" i="1" s="1"/>
  <c r="B17" i="1" s="1"/>
  <c r="G16" i="1" l="1"/>
  <c r="C17" i="1"/>
  <c r="D17" i="1" l="1"/>
  <c r="F17" i="1" s="1"/>
  <c r="H17" i="1" s="1"/>
  <c r="B18" i="1" s="1"/>
  <c r="C18" i="1" l="1"/>
  <c r="G17" i="1"/>
  <c r="D18" i="1" l="1"/>
  <c r="F18" i="1" s="1"/>
  <c r="H18" i="1" s="1"/>
  <c r="B19" i="1" s="1"/>
  <c r="G18" i="1" l="1"/>
  <c r="C19" i="1"/>
  <c r="D19" i="1" l="1"/>
  <c r="F19" i="1" s="1"/>
  <c r="H19" i="1" s="1"/>
  <c r="B20" i="1" s="1"/>
  <c r="C20" i="1" l="1"/>
  <c r="G19" i="1"/>
  <c r="D20" i="1" l="1"/>
  <c r="F20" i="1" s="1"/>
  <c r="H20" i="1" s="1"/>
  <c r="B21" i="1" s="1"/>
  <c r="G20" i="1" l="1"/>
  <c r="C21" i="1"/>
  <c r="D21" i="1" l="1"/>
  <c r="F21" i="1" s="1"/>
  <c r="H21" i="1" s="1"/>
  <c r="B22" i="1" s="1"/>
  <c r="C22" i="1" l="1"/>
  <c r="G21" i="1"/>
  <c r="D22" i="1" l="1"/>
  <c r="F22" i="1" s="1"/>
  <c r="H22" i="1" s="1"/>
  <c r="B23" i="1" s="1"/>
  <c r="G22" i="1" l="1"/>
  <c r="C23" i="1"/>
  <c r="D23" i="1" l="1"/>
  <c r="F23" i="1" s="1"/>
  <c r="H23" i="1" s="1"/>
  <c r="B24" i="1" s="1"/>
  <c r="C24" i="1" l="1"/>
  <c r="G23" i="1"/>
  <c r="D24" i="1" l="1"/>
  <c r="F24" i="1" s="1"/>
  <c r="H24" i="1" s="1"/>
  <c r="B25" i="1" s="1"/>
  <c r="G24" i="1" l="1"/>
  <c r="C25" i="1"/>
  <c r="D25" i="1" l="1"/>
  <c r="F25" i="1" s="1"/>
  <c r="H25" i="1" s="1"/>
  <c r="B26" i="1" s="1"/>
  <c r="C26" i="1" l="1"/>
  <c r="G25" i="1"/>
  <c r="D26" i="1" l="1"/>
  <c r="F26" i="1" s="1"/>
  <c r="H26" i="1" s="1"/>
  <c r="B27" i="1" s="1"/>
  <c r="G26" i="1" l="1"/>
  <c r="C27" i="1"/>
  <c r="D27" i="1" l="1"/>
  <c r="F27" i="1" s="1"/>
  <c r="H27" i="1" s="1"/>
  <c r="B28" i="1" s="1"/>
  <c r="C28" i="1" l="1"/>
  <c r="G27" i="1"/>
  <c r="D28" i="1" l="1"/>
  <c r="F28" i="1" s="1"/>
  <c r="H28" i="1" s="1"/>
  <c r="B29" i="1" s="1"/>
  <c r="G28" i="1" l="1"/>
  <c r="C29" i="1"/>
  <c r="D29" i="1" l="1"/>
  <c r="F29" i="1" s="1"/>
  <c r="H29" i="1" s="1"/>
  <c r="B30" i="1" s="1"/>
  <c r="C30" i="1" l="1"/>
  <c r="G29" i="1"/>
  <c r="D30" i="1" l="1"/>
  <c r="F30" i="1" s="1"/>
  <c r="H30" i="1" s="1"/>
  <c r="B31" i="1" s="1"/>
  <c r="G30" i="1" l="1"/>
  <c r="C31" i="1"/>
  <c r="D31" i="1" l="1"/>
  <c r="F31" i="1" s="1"/>
  <c r="H31" i="1" s="1"/>
  <c r="B32" i="1" s="1"/>
  <c r="C32" i="1" l="1"/>
  <c r="G31" i="1"/>
  <c r="D32" i="1" l="1"/>
  <c r="F32" i="1" s="1"/>
  <c r="H32" i="1" s="1"/>
  <c r="B33" i="1" s="1"/>
  <c r="G32" i="1" l="1"/>
  <c r="C33" i="1"/>
  <c r="D33" i="1" l="1"/>
  <c r="F33" i="1" s="1"/>
  <c r="H33" i="1" s="1"/>
  <c r="B34" i="1" s="1"/>
  <c r="C34" i="1" l="1"/>
  <c r="G33" i="1"/>
  <c r="D34" i="1" l="1"/>
  <c r="F34" i="1" s="1"/>
  <c r="H34" i="1" s="1"/>
  <c r="B35" i="1" s="1"/>
  <c r="G34" i="1" l="1"/>
  <c r="C35" i="1"/>
  <c r="D35" i="1" l="1"/>
  <c r="F35" i="1" s="1"/>
  <c r="H35" i="1" s="1"/>
  <c r="B36" i="1" s="1"/>
  <c r="C36" i="1" l="1"/>
  <c r="G35" i="1"/>
  <c r="D36" i="1" l="1"/>
  <c r="F36" i="1" s="1"/>
  <c r="H36" i="1" s="1"/>
  <c r="B37" i="1" s="1"/>
  <c r="G36" i="1" l="1"/>
  <c r="C37" i="1"/>
  <c r="D37" i="1" l="1"/>
  <c r="F37" i="1" s="1"/>
  <c r="H37" i="1" s="1"/>
  <c r="B38" i="1" s="1"/>
  <c r="C38" i="1" l="1"/>
  <c r="G37" i="1"/>
  <c r="D38" i="1" l="1"/>
  <c r="F38" i="1" s="1"/>
  <c r="H38" i="1" s="1"/>
  <c r="B39" i="1" s="1"/>
  <c r="G38" i="1" l="1"/>
  <c r="C39" i="1"/>
  <c r="D39" i="1" l="1"/>
  <c r="F39" i="1" s="1"/>
  <c r="H39" i="1" s="1"/>
  <c r="B40" i="1" s="1"/>
  <c r="C40" i="1" l="1"/>
  <c r="G39" i="1"/>
  <c r="D40" i="1" l="1"/>
  <c r="F40" i="1" s="1"/>
  <c r="H40" i="1" s="1"/>
  <c r="B41" i="1" s="1"/>
  <c r="C41" i="1" l="1"/>
  <c r="G40" i="1"/>
  <c r="D41" i="1" l="1"/>
  <c r="F41" i="1" s="1"/>
  <c r="H41" i="1" s="1"/>
  <c r="B42" i="1" s="1"/>
  <c r="C42" i="1" l="1"/>
  <c r="G41" i="1"/>
  <c r="D42" i="1" l="1"/>
  <c r="F42" i="1" s="1"/>
  <c r="H42" i="1" s="1"/>
  <c r="B43" i="1" s="1"/>
  <c r="G42" i="1" l="1"/>
  <c r="C43" i="1"/>
  <c r="D43" i="1" l="1"/>
  <c r="F43" i="1" s="1"/>
  <c r="H43" i="1" s="1"/>
  <c r="B44" i="1" s="1"/>
  <c r="C44" i="1" l="1"/>
  <c r="G43" i="1"/>
  <c r="D44" i="1" l="1"/>
  <c r="F44" i="1" s="1"/>
  <c r="H44" i="1" s="1"/>
  <c r="B45" i="1" s="1"/>
  <c r="C45" i="1" l="1"/>
  <c r="G44" i="1"/>
  <c r="D45" i="1" l="1"/>
  <c r="F45" i="1" s="1"/>
  <c r="H45" i="1" s="1"/>
  <c r="B46" i="1" s="1"/>
  <c r="C46" i="1" l="1"/>
  <c r="G45" i="1"/>
  <c r="D46" i="1" l="1"/>
  <c r="F46" i="1" s="1"/>
  <c r="H46" i="1" s="1"/>
  <c r="B47" i="1" s="1"/>
  <c r="C47" i="1" l="1"/>
  <c r="G46" i="1"/>
  <c r="D47" i="1" l="1"/>
  <c r="F47" i="1" s="1"/>
  <c r="H47" i="1" s="1"/>
  <c r="B48" i="1" s="1"/>
  <c r="C48" i="1" l="1"/>
  <c r="G47" i="1"/>
  <c r="D48" i="1" l="1"/>
  <c r="F48" i="1" s="1"/>
  <c r="H48" i="1" s="1"/>
  <c r="B49" i="1" s="1"/>
  <c r="C49" i="1" l="1"/>
  <c r="G48" i="1"/>
  <c r="D49" i="1" l="1"/>
  <c r="F49" i="1" s="1"/>
  <c r="H49" i="1" s="1"/>
  <c r="B50" i="1" s="1"/>
  <c r="C50" i="1" l="1"/>
  <c r="G49" i="1"/>
  <c r="D50" i="1" l="1"/>
  <c r="F50" i="1" s="1"/>
  <c r="H50" i="1" s="1"/>
  <c r="B51" i="1" s="1"/>
  <c r="C51" i="1" l="1"/>
  <c r="G50" i="1"/>
  <c r="D51" i="1" l="1"/>
  <c r="F51" i="1" s="1"/>
  <c r="H51" i="1" s="1"/>
  <c r="B52" i="1" s="1"/>
  <c r="C52" i="1" l="1"/>
  <c r="G51" i="1"/>
  <c r="D52" i="1" l="1"/>
  <c r="F52" i="1" s="1"/>
  <c r="H52" i="1" s="1"/>
  <c r="B53" i="1" s="1"/>
  <c r="C53" i="1" l="1"/>
  <c r="G52" i="1"/>
  <c r="D53" i="1" l="1"/>
  <c r="F53" i="1" s="1"/>
  <c r="H53" i="1" s="1"/>
  <c r="B54" i="1" s="1"/>
  <c r="C54" i="1" l="1"/>
  <c r="G53" i="1"/>
  <c r="D54" i="1" l="1"/>
  <c r="F54" i="1" s="1"/>
  <c r="H54" i="1" s="1"/>
  <c r="B55" i="1" s="1"/>
  <c r="C55" i="1" l="1"/>
  <c r="G54" i="1"/>
  <c r="D55" i="1" l="1"/>
  <c r="F55" i="1" s="1"/>
  <c r="H55" i="1" s="1"/>
  <c r="B56" i="1" s="1"/>
  <c r="G55" i="1" l="1"/>
  <c r="C56" i="1"/>
  <c r="D56" i="1" l="1"/>
  <c r="F56" i="1" s="1"/>
  <c r="H56" i="1" s="1"/>
  <c r="B57" i="1" s="1"/>
  <c r="C57" i="1" l="1"/>
  <c r="G56" i="1"/>
  <c r="D57" i="1" l="1"/>
  <c r="F57" i="1" s="1"/>
  <c r="H57" i="1" s="1"/>
  <c r="B58" i="1" s="1"/>
  <c r="G57" i="1" l="1"/>
  <c r="C58" i="1"/>
  <c r="D58" i="1" l="1"/>
  <c r="F58" i="1" s="1"/>
  <c r="H58" i="1" s="1"/>
  <c r="B59" i="1" s="1"/>
  <c r="C59" i="1" l="1"/>
  <c r="G58" i="1"/>
  <c r="D59" i="1" l="1"/>
  <c r="F59" i="1" s="1"/>
  <c r="H59" i="1" s="1"/>
  <c r="B60" i="1" s="1"/>
  <c r="G59" i="1" l="1"/>
  <c r="C60" i="1"/>
  <c r="D60" i="1" l="1"/>
  <c r="F60" i="1" s="1"/>
  <c r="H60" i="1" s="1"/>
  <c r="B61" i="1" s="1"/>
  <c r="C61" i="1" l="1"/>
  <c r="G60" i="1"/>
  <c r="D61" i="1" l="1"/>
  <c r="F61" i="1" s="1"/>
  <c r="H61" i="1" s="1"/>
  <c r="B62" i="1" s="1"/>
  <c r="G61" i="1" l="1"/>
  <c r="C62" i="1"/>
  <c r="D62" i="1" l="1"/>
  <c r="F62" i="1" s="1"/>
  <c r="H62" i="1" s="1"/>
  <c r="B63" i="1" s="1"/>
  <c r="C63" i="1" l="1"/>
  <c r="G62" i="1"/>
  <c r="D63" i="1" l="1"/>
  <c r="F63" i="1" s="1"/>
  <c r="H63" i="1" s="1"/>
  <c r="B64" i="1" s="1"/>
  <c r="G63" i="1" l="1"/>
  <c r="C64" i="1"/>
  <c r="D64" i="1" l="1"/>
  <c r="F64" i="1" s="1"/>
  <c r="H64" i="1" s="1"/>
  <c r="B65" i="1" s="1"/>
  <c r="C65" i="1" l="1"/>
  <c r="G64" i="1"/>
  <c r="D65" i="1" l="1"/>
  <c r="F65" i="1" s="1"/>
  <c r="H65" i="1" s="1"/>
  <c r="B66" i="1" s="1"/>
  <c r="G65" i="1" l="1"/>
  <c r="C66" i="1"/>
  <c r="D66" i="1" l="1"/>
  <c r="F66" i="1" s="1"/>
  <c r="H66" i="1" s="1"/>
  <c r="B67" i="1" s="1"/>
  <c r="C67" i="1" l="1"/>
  <c r="G66" i="1"/>
  <c r="D67" i="1" l="1"/>
  <c r="F67" i="1" s="1"/>
  <c r="H67" i="1" s="1"/>
  <c r="B68" i="1" s="1"/>
  <c r="G67" i="1" l="1"/>
  <c r="C68" i="1"/>
  <c r="D68" i="1" l="1"/>
  <c r="F68" i="1" s="1"/>
  <c r="H68" i="1" s="1"/>
  <c r="B69" i="1" s="1"/>
  <c r="C69" i="1" l="1"/>
  <c r="G68" i="1"/>
  <c r="D69" i="1" l="1"/>
  <c r="F69" i="1" s="1"/>
  <c r="H69" i="1" s="1"/>
  <c r="B70" i="1" s="1"/>
  <c r="G69" i="1" l="1"/>
  <c r="C70" i="1"/>
  <c r="D70" i="1" l="1"/>
  <c r="F70" i="1" s="1"/>
  <c r="H70" i="1" s="1"/>
  <c r="B71" i="1" s="1"/>
  <c r="C71" i="1" l="1"/>
  <c r="G70" i="1"/>
  <c r="D71" i="1" l="1"/>
  <c r="F71" i="1" s="1"/>
  <c r="H71" i="1" s="1"/>
  <c r="B72" i="1" s="1"/>
  <c r="G71" i="1" l="1"/>
  <c r="C72" i="1"/>
  <c r="D72" i="1" l="1"/>
  <c r="F72" i="1" s="1"/>
  <c r="H72" i="1" s="1"/>
  <c r="B73" i="1" s="1"/>
  <c r="C73" i="1" l="1"/>
  <c r="G72" i="1"/>
  <c r="D73" i="1" l="1"/>
  <c r="F73" i="1" s="1"/>
  <c r="H73" i="1" s="1"/>
  <c r="B74" i="1" s="1"/>
  <c r="G73" i="1" l="1"/>
  <c r="C74" i="1"/>
  <c r="D74" i="1" l="1"/>
  <c r="F74" i="1" s="1"/>
  <c r="H74" i="1" s="1"/>
  <c r="B75" i="1" s="1"/>
  <c r="C75" i="1" l="1"/>
  <c r="G74" i="1"/>
  <c r="D75" i="1" l="1"/>
  <c r="F75" i="1" s="1"/>
  <c r="H75" i="1" s="1"/>
  <c r="B76" i="1" s="1"/>
  <c r="G75" i="1" l="1"/>
  <c r="C76" i="1"/>
  <c r="D76" i="1" l="1"/>
  <c r="F76" i="1" s="1"/>
  <c r="H76" i="1" s="1"/>
  <c r="B77" i="1" s="1"/>
  <c r="C77" i="1" l="1"/>
  <c r="G76" i="1"/>
  <c r="D77" i="1" l="1"/>
  <c r="F77" i="1" s="1"/>
  <c r="H77" i="1" s="1"/>
  <c r="B78" i="1" s="1"/>
  <c r="G77" i="1" l="1"/>
  <c r="C78" i="1"/>
  <c r="D78" i="1" l="1"/>
  <c r="F78" i="1" s="1"/>
  <c r="H78" i="1" s="1"/>
  <c r="B79" i="1" s="1"/>
  <c r="C79" i="1" l="1"/>
  <c r="G78" i="1"/>
  <c r="D79" i="1" l="1"/>
  <c r="F79" i="1" s="1"/>
  <c r="H79" i="1" s="1"/>
  <c r="B80" i="1" s="1"/>
  <c r="C80" i="1" l="1"/>
  <c r="G79" i="1"/>
  <c r="D80" i="1" l="1"/>
  <c r="F80" i="1" s="1"/>
  <c r="H80" i="1" s="1"/>
  <c r="B81" i="1" s="1"/>
  <c r="C81" i="1" l="1"/>
  <c r="G80" i="1"/>
  <c r="D81" i="1" l="1"/>
  <c r="F81" i="1" s="1"/>
  <c r="H81" i="1" s="1"/>
  <c r="B82" i="1" s="1"/>
  <c r="C82" i="1" l="1"/>
  <c r="G81" i="1"/>
  <c r="D82" i="1" l="1"/>
  <c r="F82" i="1" s="1"/>
  <c r="H82" i="1" s="1"/>
  <c r="B83" i="1" s="1"/>
  <c r="C83" i="1" l="1"/>
  <c r="G82" i="1"/>
  <c r="D83" i="1" l="1"/>
  <c r="F83" i="1" s="1"/>
  <c r="H83" i="1" s="1"/>
  <c r="B84" i="1" s="1"/>
  <c r="C84" i="1" l="1"/>
  <c r="G83" i="1"/>
  <c r="D84" i="1" l="1"/>
  <c r="F84" i="1" s="1"/>
  <c r="H84" i="1" s="1"/>
  <c r="B85" i="1" s="1"/>
  <c r="C85" i="1" l="1"/>
  <c r="G84" i="1"/>
  <c r="D85" i="1" l="1"/>
  <c r="F85" i="1" s="1"/>
  <c r="H85" i="1" s="1"/>
  <c r="B86" i="1" s="1"/>
  <c r="C86" i="1" l="1"/>
  <c r="G85" i="1"/>
  <c r="D86" i="1" l="1"/>
  <c r="F86" i="1" s="1"/>
  <c r="H86" i="1" s="1"/>
  <c r="B87" i="1" s="1"/>
  <c r="C87" i="1" l="1"/>
  <c r="G86" i="1"/>
  <c r="D87" i="1" l="1"/>
  <c r="F87" i="1" s="1"/>
  <c r="H87" i="1" s="1"/>
  <c r="B88" i="1" s="1"/>
  <c r="C88" i="1" l="1"/>
  <c r="G87" i="1"/>
  <c r="D88" i="1" l="1"/>
  <c r="F88" i="1" s="1"/>
  <c r="H88" i="1" s="1"/>
  <c r="B89" i="1" s="1"/>
  <c r="C89" i="1" l="1"/>
  <c r="G88" i="1"/>
  <c r="D89" i="1" l="1"/>
  <c r="F89" i="1" s="1"/>
  <c r="H89" i="1" s="1"/>
  <c r="B90" i="1" s="1"/>
  <c r="C90" i="1" l="1"/>
  <c r="G89" i="1"/>
  <c r="D90" i="1" l="1"/>
  <c r="F90" i="1" s="1"/>
  <c r="H90" i="1" s="1"/>
  <c r="B91" i="1" s="1"/>
  <c r="C91" i="1" l="1"/>
  <c r="G90" i="1"/>
  <c r="D91" i="1" l="1"/>
  <c r="F91" i="1" s="1"/>
  <c r="H91" i="1" s="1"/>
  <c r="B92" i="1" s="1"/>
  <c r="C92" i="1" l="1"/>
  <c r="G91" i="1"/>
  <c r="D92" i="1" l="1"/>
  <c r="F92" i="1" s="1"/>
  <c r="H92" i="1" s="1"/>
  <c r="B93" i="1" s="1"/>
  <c r="C93" i="1" l="1"/>
  <c r="G92" i="1"/>
  <c r="D93" i="1" l="1"/>
  <c r="F93" i="1" s="1"/>
  <c r="H93" i="1" s="1"/>
  <c r="B94" i="1" s="1"/>
  <c r="C94" i="1" l="1"/>
  <c r="G93" i="1"/>
  <c r="D94" i="1" l="1"/>
  <c r="F94" i="1" s="1"/>
  <c r="H94" i="1" s="1"/>
  <c r="B95" i="1" s="1"/>
  <c r="C95" i="1" l="1"/>
  <c r="G94" i="1"/>
  <c r="D95" i="1" l="1"/>
  <c r="F95" i="1" s="1"/>
  <c r="H95" i="1" s="1"/>
  <c r="B96" i="1" s="1"/>
  <c r="C96" i="1" l="1"/>
  <c r="G95" i="1"/>
  <c r="D96" i="1" l="1"/>
  <c r="F96" i="1" s="1"/>
  <c r="H96" i="1" s="1"/>
  <c r="B97" i="1" s="1"/>
  <c r="C97" i="1" l="1"/>
  <c r="G96" i="1"/>
  <c r="D97" i="1" l="1"/>
  <c r="F97" i="1" s="1"/>
  <c r="H97" i="1" s="1"/>
  <c r="B98" i="1" s="1"/>
  <c r="C98" i="1" l="1"/>
  <c r="G97" i="1"/>
  <c r="D98" i="1" l="1"/>
  <c r="F98" i="1" s="1"/>
  <c r="H98" i="1" s="1"/>
  <c r="B99" i="1" s="1"/>
  <c r="C99" i="1" l="1"/>
  <c r="G98" i="1"/>
  <c r="D99" i="1" l="1"/>
  <c r="F99" i="1" s="1"/>
  <c r="H99" i="1" s="1"/>
  <c r="B100" i="1" s="1"/>
  <c r="C100" i="1" l="1"/>
  <c r="G99" i="1"/>
  <c r="D100" i="1" l="1"/>
  <c r="F100" i="1" s="1"/>
  <c r="H100" i="1" s="1"/>
  <c r="B101" i="1" s="1"/>
  <c r="C101" i="1" l="1"/>
  <c r="G100" i="1"/>
  <c r="D101" i="1" l="1"/>
  <c r="F101" i="1" s="1"/>
  <c r="H101" i="1" s="1"/>
  <c r="B102" i="1" s="1"/>
  <c r="C102" i="1" s="1"/>
  <c r="D102" i="1" l="1"/>
  <c r="F102" i="1" s="1"/>
  <c r="H102" i="1" s="1"/>
  <c r="G101" i="1"/>
  <c r="G102" i="1" l="1"/>
</calcChain>
</file>

<file path=xl/sharedStrings.xml><?xml version="1.0" encoding="utf-8"?>
<sst xmlns="http://schemas.openxmlformats.org/spreadsheetml/2006/main" count="35" uniqueCount="32">
  <si>
    <t>Our Loan Workbook</t>
  </si>
  <si>
    <t>Rate</t>
  </si>
  <si>
    <t>Months</t>
  </si>
  <si>
    <t>Loan Amount</t>
  </si>
  <si>
    <t>Payment</t>
  </si>
  <si>
    <t>Date</t>
  </si>
  <si>
    <t>Monthly Interest</t>
  </si>
  <si>
    <t>Loan Balance</t>
  </si>
  <si>
    <t>Interest</t>
  </si>
  <si>
    <t>Principal</t>
  </si>
  <si>
    <t>Additional Principal</t>
  </si>
  <si>
    <t>Total Principal</t>
  </si>
  <si>
    <t>Total Payment</t>
  </si>
  <si>
    <t>New Balance</t>
  </si>
  <si>
    <t>LoanAmount</t>
  </si>
  <si>
    <t>Original</t>
  </si>
  <si>
    <t>7.75%, 30 years, $85,000 Created by Greg Creech on 5/28/2008</t>
  </si>
  <si>
    <t>5%, 15 Year</t>
  </si>
  <si>
    <t>5%, 15 Year, $85,000 Created by Greg Creech on 5/28/2008</t>
  </si>
  <si>
    <t>4%, 30 Yr, $175000</t>
  </si>
  <si>
    <t>Home Loan for 4%, 30 years, and $175,000.  Created by Greg Creech on 5/28/200
Modified by Greg Creech on 5/28/2007</t>
  </si>
  <si>
    <t>Auto Loan</t>
  </si>
  <si>
    <t>Car Loan - 4.25%, 4 Years, $23,500.  Created by Greg Creech on 5/28/2007</t>
  </si>
  <si>
    <t>Expensive Car</t>
  </si>
  <si>
    <t>3%, on 5 year $123,000 Luxury Sedan Created by Greg Creech on 5/28/2007
Modified by Greg Creech on 5/28/2007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</si>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</sst>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0.0000%"/>
  </numFmts>
  <fonts count="10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0"/>
      <name val="Tw Cen MT"/>
      <family val="2"/>
    </font>
    <font>
      <b/>
      <sz val="12"/>
      <color rgb="FF003300"/>
      <name val="Calibri"/>
      <family val="2"/>
    </font>
    <font>
      <b/>
      <sz val="12"/>
      <color theme="2"/>
      <name val="Calibri"/>
      <family val="2"/>
    </font>
    <font>
      <b/>
      <sz val="14"/>
      <color indexed="9"/>
      <name val="Calibri"/>
      <family val="2"/>
    </font>
    <font>
      <b/>
      <sz val="12"/>
      <color indexed="8"/>
      <name val="Calibri"/>
      <family val="2"/>
    </font>
    <font>
      <b/>
      <sz val="12"/>
      <color indexed="18"/>
      <name val="Calibri"/>
      <family val="2"/>
    </font>
    <font>
      <sz val="11"/>
      <color indexed="9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2">
    <border>
      <left/>
      <right/>
      <top/>
      <bottom/>
      <diagonal/>
    </border>
    <border>
      <left style="medium">
        <color rgb="FF003300"/>
      </left>
      <right style="medium">
        <color rgb="FF003300"/>
      </right>
      <top style="medium">
        <color rgb="FF003300"/>
      </top>
      <bottom style="medium">
        <color rgb="FF003300"/>
      </bottom>
      <diagonal/>
    </border>
    <border>
      <left/>
      <right style="medium">
        <color rgb="FF003300"/>
      </right>
      <top style="medium">
        <color rgb="FF003300"/>
      </top>
      <bottom style="medium">
        <color rgb="FF003300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ck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ck">
        <color theme="2" tint="-9.9978637043366805E-2"/>
      </bottom>
      <diagonal/>
    </border>
    <border>
      <left style="medium">
        <color rgb="FF003300"/>
      </left>
      <right/>
      <top style="medium">
        <color rgb="FF003300"/>
      </top>
      <bottom style="medium">
        <color rgb="FF0033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8" fontId="0" fillId="0" borderId="0" xfId="0" applyNumberFormat="1"/>
    <xf numFmtId="165" fontId="0" fillId="0" borderId="0" xfId="2" applyNumberFormat="1" applyFont="1"/>
    <xf numFmtId="44" fontId="0" fillId="0" borderId="0" xfId="1" applyFont="1"/>
    <xf numFmtId="0" fontId="0" fillId="0" borderId="0" xfId="0" applyBorder="1"/>
    <xf numFmtId="0" fontId="3" fillId="3" borderId="1" xfId="0" applyFont="1" applyFill="1" applyBorder="1"/>
    <xf numFmtId="10" fontId="3" fillId="3" borderId="2" xfId="2" applyNumberFormat="1" applyFont="1" applyFill="1" applyBorder="1"/>
    <xf numFmtId="0" fontId="3" fillId="3" borderId="2" xfId="0" applyFont="1" applyFill="1" applyBorder="1"/>
    <xf numFmtId="164" fontId="3" fillId="3" borderId="2" xfId="0" applyNumberFormat="1" applyFont="1" applyFill="1" applyBorder="1"/>
    <xf numFmtId="166" fontId="4" fillId="2" borderId="0" xfId="2" applyNumberFormat="1" applyFont="1" applyFill="1"/>
    <xf numFmtId="0" fontId="0" fillId="0" borderId="3" xfId="0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0" fillId="0" borderId="0" xfId="0" applyNumberFormat="1"/>
    <xf numFmtId="44" fontId="0" fillId="0" borderId="0" xfId="0" applyNumberFormat="1"/>
    <xf numFmtId="44" fontId="0" fillId="0" borderId="4" xfId="0" applyNumberFormat="1" applyBorder="1"/>
    <xf numFmtId="44" fontId="0" fillId="0" borderId="3" xfId="0" applyNumberFormat="1" applyBorder="1"/>
    <xf numFmtId="0" fontId="3" fillId="3" borderId="7" xfId="0" applyFont="1" applyFill="1" applyBorder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164" fontId="0" fillId="0" borderId="0" xfId="0" applyNumberFormat="1" applyFill="1" applyBorder="1" applyAlignment="1"/>
    <xf numFmtId="164" fontId="0" fillId="0" borderId="9" xfId="0" applyNumberFormat="1" applyFill="1" applyBorder="1" applyAlignment="1"/>
    <xf numFmtId="0" fontId="5" fillId="4" borderId="10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0" fillId="0" borderId="11" xfId="0" applyFill="1" applyBorder="1" applyAlignment="1"/>
    <xf numFmtId="0" fontId="6" fillId="5" borderId="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10" fontId="0" fillId="6" borderId="0" xfId="0" applyNumberFormat="1" applyFill="1" applyBorder="1" applyAlignment="1"/>
    <xf numFmtId="0" fontId="0" fillId="6" borderId="0" xfId="0" applyFill="1" applyBorder="1" applyAlignment="1"/>
    <xf numFmtId="164" fontId="0" fillId="6" borderId="0" xfId="0" applyNumberFormat="1" applyFill="1" applyBorder="1" applyAlignment="1"/>
    <xf numFmtId="0" fontId="9" fillId="0" borderId="0" xfId="0" applyFont="1" applyFill="1" applyBorder="1" applyAlignment="1">
      <alignment vertical="top" wrapText="1"/>
    </xf>
    <xf numFmtId="44" fontId="3" fillId="3" borderId="2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I13"/>
  <sheetViews>
    <sheetView showGridLines="0" workbookViewId="0"/>
  </sheetViews>
  <sheetFormatPr defaultRowHeight="15.75" outlineLevelRow="1" outlineLevelCol="1" x14ac:dyDescent="0.25"/>
  <cols>
    <col min="3" max="3" width="12" bestFit="1" customWidth="1"/>
    <col min="4" max="9" width="14.75" bestFit="1" customWidth="1" outlineLevel="1"/>
  </cols>
  <sheetData>
    <row r="1" spans="2:9" ht="16.5" thickBot="1" x14ac:dyDescent="0.3"/>
    <row r="2" spans="2:9" ht="18.75" x14ac:dyDescent="0.3">
      <c r="B2" s="23" t="s">
        <v>25</v>
      </c>
      <c r="C2" s="23"/>
      <c r="D2" s="28"/>
      <c r="E2" s="28"/>
      <c r="F2" s="28"/>
      <c r="G2" s="28"/>
      <c r="H2" s="28"/>
      <c r="I2" s="28"/>
    </row>
    <row r="3" spans="2:9" ht="18.75" collapsed="1" x14ac:dyDescent="0.3">
      <c r="B3" s="22"/>
      <c r="C3" s="22"/>
      <c r="D3" s="29" t="s">
        <v>27</v>
      </c>
      <c r="E3" s="29" t="s">
        <v>15</v>
      </c>
      <c r="F3" s="29" t="s">
        <v>17</v>
      </c>
      <c r="G3" s="29" t="s">
        <v>19</v>
      </c>
      <c r="H3" s="29" t="s">
        <v>21</v>
      </c>
      <c r="I3" s="29" t="s">
        <v>23</v>
      </c>
    </row>
    <row r="4" spans="2:9" ht="67.5" hidden="1" outlineLevel="1" x14ac:dyDescent="0.25">
      <c r="B4" s="25"/>
      <c r="C4" s="25"/>
      <c r="D4" s="18"/>
      <c r="E4" s="33" t="s">
        <v>16</v>
      </c>
      <c r="F4" s="33" t="s">
        <v>18</v>
      </c>
      <c r="G4" s="33" t="s">
        <v>20</v>
      </c>
      <c r="H4" s="33" t="s">
        <v>22</v>
      </c>
      <c r="I4" s="33" t="s">
        <v>24</v>
      </c>
    </row>
    <row r="5" spans="2:9" x14ac:dyDescent="0.25">
      <c r="B5" s="26" t="s">
        <v>26</v>
      </c>
      <c r="C5" s="26"/>
      <c r="D5" s="24"/>
      <c r="E5" s="24"/>
      <c r="F5" s="24"/>
      <c r="G5" s="24"/>
      <c r="H5" s="24"/>
      <c r="I5" s="24"/>
    </row>
    <row r="6" spans="2:9" outlineLevel="1" x14ac:dyDescent="0.25">
      <c r="B6" s="25"/>
      <c r="C6" s="25" t="s">
        <v>1</v>
      </c>
      <c r="D6" s="19">
        <v>7.7499999999999999E-2</v>
      </c>
      <c r="E6" s="30">
        <v>7.7499999999999999E-2</v>
      </c>
      <c r="F6" s="30">
        <v>0.05</v>
      </c>
      <c r="G6" s="30">
        <v>0.04</v>
      </c>
      <c r="H6" s="30">
        <v>4.2500000000000003E-2</v>
      </c>
      <c r="I6" s="30">
        <v>0.03</v>
      </c>
    </row>
    <row r="7" spans="2:9" outlineLevel="1" x14ac:dyDescent="0.25">
      <c r="B7" s="25"/>
      <c r="C7" s="25" t="s">
        <v>2</v>
      </c>
      <c r="D7" s="18">
        <v>360</v>
      </c>
      <c r="E7" s="31">
        <v>360</v>
      </c>
      <c r="F7" s="31">
        <v>180</v>
      </c>
      <c r="G7" s="31">
        <v>360</v>
      </c>
      <c r="H7" s="31">
        <v>48</v>
      </c>
      <c r="I7" s="31">
        <v>60</v>
      </c>
    </row>
    <row r="8" spans="2:9" outlineLevel="1" x14ac:dyDescent="0.25">
      <c r="B8" s="25"/>
      <c r="C8" s="25" t="s">
        <v>14</v>
      </c>
      <c r="D8" s="20">
        <v>-85000</v>
      </c>
      <c r="E8" s="32">
        <v>-85000</v>
      </c>
      <c r="F8" s="32">
        <v>-85000</v>
      </c>
      <c r="G8" s="32">
        <v>-175000</v>
      </c>
      <c r="H8" s="32">
        <v>-23500</v>
      </c>
      <c r="I8" s="32">
        <v>-123000</v>
      </c>
    </row>
    <row r="9" spans="2:9" x14ac:dyDescent="0.25">
      <c r="B9" s="26" t="s">
        <v>28</v>
      </c>
      <c r="C9" s="26"/>
      <c r="D9" s="24"/>
      <c r="E9" s="24"/>
      <c r="F9" s="24"/>
      <c r="G9" s="24"/>
      <c r="H9" s="24"/>
      <c r="I9" s="24"/>
    </row>
    <row r="10" spans="2:9" ht="16.5" outlineLevel="1" thickBot="1" x14ac:dyDescent="0.3">
      <c r="B10" s="27"/>
      <c r="C10" s="27" t="s">
        <v>4</v>
      </c>
      <c r="D10" s="21">
        <v>608.95040872518803</v>
      </c>
      <c r="E10" s="21">
        <v>608.95040872518803</v>
      </c>
      <c r="F10" s="21">
        <v>672.17458273031104</v>
      </c>
      <c r="G10" s="21">
        <v>835.47676706454297</v>
      </c>
      <c r="H10" s="21">
        <v>533.24080859585001</v>
      </c>
      <c r="I10" s="21">
        <v>2210.1489516798001</v>
      </c>
    </row>
    <row r="11" spans="2:9" x14ac:dyDescent="0.25">
      <c r="B11" t="s">
        <v>29</v>
      </c>
    </row>
    <row r="12" spans="2:9" x14ac:dyDescent="0.25">
      <c r="B12" t="s">
        <v>30</v>
      </c>
    </row>
    <row r="13" spans="2:9" x14ac:dyDescent="0.25">
      <c r="B13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H102"/>
  <sheetViews>
    <sheetView tabSelected="1" workbookViewId="0">
      <selection activeCell="C2" sqref="C2"/>
    </sheetView>
  </sheetViews>
  <sheetFormatPr defaultRowHeight="15.75" x14ac:dyDescent="0.25"/>
  <cols>
    <col min="1" max="1" width="9.375" bestFit="1" customWidth="1"/>
    <col min="2" max="2" width="12.875" customWidth="1"/>
    <col min="3" max="3" width="11.75" customWidth="1"/>
    <col min="4" max="4" width="9.125" bestFit="1" customWidth="1"/>
    <col min="5" max="5" width="10.125" customWidth="1"/>
    <col min="6" max="6" width="9.875" customWidth="1"/>
    <col min="7" max="7" width="9.125" bestFit="1" customWidth="1"/>
    <col min="8" max="8" width="11.125" bestFit="1" customWidth="1"/>
  </cols>
  <sheetData>
    <row r="1" spans="1:8" ht="41.25" customHeight="1" thickBot="1" x14ac:dyDescent="0.3">
      <c r="A1" s="35" t="s">
        <v>0</v>
      </c>
      <c r="B1" s="35"/>
      <c r="C1" s="35"/>
      <c r="D1" s="35"/>
      <c r="E1" s="35"/>
      <c r="F1" s="35"/>
      <c r="G1" s="35"/>
      <c r="H1" s="35"/>
    </row>
    <row r="2" spans="1:8" ht="16.5" thickBot="1" x14ac:dyDescent="0.3">
      <c r="A2" s="4"/>
      <c r="B2" s="5" t="s">
        <v>1</v>
      </c>
      <c r="C2" s="6">
        <v>7.7499999999999999E-2</v>
      </c>
      <c r="E2" s="36" t="s">
        <v>6</v>
      </c>
      <c r="F2" s="36"/>
      <c r="G2" s="9">
        <f>Rate/12</f>
        <v>6.4583333333333333E-3</v>
      </c>
    </row>
    <row r="3" spans="1:8" ht="16.5" thickBot="1" x14ac:dyDescent="0.3">
      <c r="A3" s="4"/>
      <c r="B3" s="5" t="s">
        <v>2</v>
      </c>
      <c r="C3" s="7">
        <v>360</v>
      </c>
    </row>
    <row r="4" spans="1:8" ht="16.5" thickBot="1" x14ac:dyDescent="0.3">
      <c r="A4" s="4"/>
      <c r="B4" s="5" t="s">
        <v>3</v>
      </c>
      <c r="C4" s="34">
        <v>-85000</v>
      </c>
    </row>
    <row r="5" spans="1:8" ht="16.5" thickBot="1" x14ac:dyDescent="0.3">
      <c r="A5" s="4"/>
      <c r="B5" s="17"/>
      <c r="C5" s="8"/>
    </row>
    <row r="6" spans="1:8" ht="16.5" thickBot="1" x14ac:dyDescent="0.3">
      <c r="A6" s="4"/>
      <c r="B6" s="5" t="s">
        <v>4</v>
      </c>
      <c r="C6" s="34">
        <f>PMT(Rate/12,Months,LoanAmount)</f>
        <v>608.95040872518678</v>
      </c>
    </row>
    <row r="7" spans="1:8" x14ac:dyDescent="0.25">
      <c r="E7" s="10"/>
    </row>
    <row r="8" spans="1:8" ht="41.25" customHeight="1" thickBot="1" x14ac:dyDescent="0.3">
      <c r="A8" s="11" t="s">
        <v>5</v>
      </c>
      <c r="B8" s="12" t="s">
        <v>7</v>
      </c>
      <c r="C8" s="12" t="s">
        <v>8</v>
      </c>
      <c r="D8" s="12" t="s">
        <v>9</v>
      </c>
      <c r="E8" s="11" t="s">
        <v>10</v>
      </c>
      <c r="F8" s="11" t="s">
        <v>11</v>
      </c>
      <c r="G8" s="12" t="s">
        <v>12</v>
      </c>
      <c r="H8" s="12" t="s">
        <v>13</v>
      </c>
    </row>
    <row r="9" spans="1:8" ht="16.5" thickTop="1" x14ac:dyDescent="0.25">
      <c r="A9" s="13">
        <v>43191</v>
      </c>
      <c r="B9" s="14">
        <f>-LoanAmount</f>
        <v>85000</v>
      </c>
      <c r="C9" s="14">
        <f t="shared" ref="C9:C10" si="0">B9*MnthInt</f>
        <v>548.95833333333337</v>
      </c>
      <c r="D9" s="15">
        <f t="shared" ref="D9:D10" si="1">Payment-C9</f>
        <v>59.992075391853405</v>
      </c>
      <c r="E9" s="14">
        <v>0</v>
      </c>
      <c r="F9" s="16">
        <f>D9+E9</f>
        <v>59.992075391853405</v>
      </c>
      <c r="G9" s="14">
        <f>C9+F9</f>
        <v>608.95040872518678</v>
      </c>
      <c r="H9" s="14">
        <f>B9-F9</f>
        <v>84940.007924608144</v>
      </c>
    </row>
    <row r="10" spans="1:8" x14ac:dyDescent="0.25">
      <c r="A10" s="13">
        <v>43221</v>
      </c>
      <c r="B10" s="14">
        <f>H9</f>
        <v>84940.007924608144</v>
      </c>
      <c r="C10" s="14">
        <f t="shared" si="0"/>
        <v>548.57088451309426</v>
      </c>
      <c r="D10" s="15">
        <f t="shared" si="1"/>
        <v>60.37952421209252</v>
      </c>
      <c r="E10" s="14"/>
      <c r="F10" s="16">
        <f>D10+E10</f>
        <v>60.37952421209252</v>
      </c>
      <c r="G10" s="14">
        <f>C10+F10</f>
        <v>608.95040872518678</v>
      </c>
      <c r="H10" s="14">
        <f>B10-F10</f>
        <v>84879.628400396046</v>
      </c>
    </row>
    <row r="11" spans="1:8" x14ac:dyDescent="0.25">
      <c r="A11" s="13">
        <v>43252</v>
      </c>
      <c r="B11" s="14">
        <f t="shared" ref="B11:B74" si="2">H10</f>
        <v>84879.628400396046</v>
      </c>
      <c r="C11" s="14">
        <f t="shared" ref="C11:C74" si="3">B11*MnthInt</f>
        <v>548.18093341922452</v>
      </c>
      <c r="D11" s="15">
        <f t="shared" ref="D11:D74" si="4">Payment-C11</f>
        <v>60.76947530596226</v>
      </c>
      <c r="E11" s="14"/>
      <c r="F11" s="16">
        <f t="shared" ref="F11:F74" si="5">D11+E11</f>
        <v>60.76947530596226</v>
      </c>
      <c r="G11" s="14">
        <f t="shared" ref="G11:G74" si="6">C11+F11</f>
        <v>608.95040872518678</v>
      </c>
      <c r="H11" s="14">
        <f t="shared" ref="H11:H74" si="7">B11-F11</f>
        <v>84818.858925090084</v>
      </c>
    </row>
    <row r="12" spans="1:8" x14ac:dyDescent="0.25">
      <c r="A12" s="13">
        <v>43282</v>
      </c>
      <c r="B12" s="14">
        <f t="shared" si="2"/>
        <v>84818.858925090084</v>
      </c>
      <c r="C12" s="14">
        <f t="shared" si="3"/>
        <v>547.78846389120679</v>
      </c>
      <c r="D12" s="15">
        <f t="shared" si="4"/>
        <v>61.161944833979987</v>
      </c>
      <c r="E12" s="14"/>
      <c r="F12" s="16">
        <f t="shared" si="5"/>
        <v>61.161944833979987</v>
      </c>
      <c r="G12" s="14">
        <f t="shared" si="6"/>
        <v>608.95040872518678</v>
      </c>
      <c r="H12" s="14">
        <f t="shared" si="7"/>
        <v>84757.696980256107</v>
      </c>
    </row>
    <row r="13" spans="1:8" x14ac:dyDescent="0.25">
      <c r="A13" s="13">
        <v>43313</v>
      </c>
      <c r="B13" s="14">
        <f t="shared" si="2"/>
        <v>84757.696980256107</v>
      </c>
      <c r="C13" s="14">
        <f t="shared" si="3"/>
        <v>547.39345966415397</v>
      </c>
      <c r="D13" s="15">
        <f t="shared" si="4"/>
        <v>61.55694906103281</v>
      </c>
      <c r="E13" s="14"/>
      <c r="F13" s="16">
        <f t="shared" si="5"/>
        <v>61.55694906103281</v>
      </c>
      <c r="G13" s="14">
        <f t="shared" si="6"/>
        <v>608.95040872518678</v>
      </c>
      <c r="H13" s="14">
        <f t="shared" si="7"/>
        <v>84696.140031195071</v>
      </c>
    </row>
    <row r="14" spans="1:8" x14ac:dyDescent="0.25">
      <c r="A14" s="13">
        <v>43344</v>
      </c>
      <c r="B14" s="14">
        <f t="shared" si="2"/>
        <v>84696.140031195071</v>
      </c>
      <c r="C14" s="14">
        <f t="shared" si="3"/>
        <v>546.9959043681348</v>
      </c>
      <c r="D14" s="15">
        <f t="shared" si="4"/>
        <v>61.954504357051974</v>
      </c>
      <c r="E14" s="14"/>
      <c r="F14" s="16">
        <f t="shared" si="5"/>
        <v>61.954504357051974</v>
      </c>
      <c r="G14" s="14">
        <f t="shared" si="6"/>
        <v>608.95040872518678</v>
      </c>
      <c r="H14" s="14">
        <f t="shared" si="7"/>
        <v>84634.185526838017</v>
      </c>
    </row>
    <row r="15" spans="1:8" x14ac:dyDescent="0.25">
      <c r="A15" s="13">
        <v>43374</v>
      </c>
      <c r="B15" s="14">
        <f t="shared" si="2"/>
        <v>84634.185526838017</v>
      </c>
      <c r="C15" s="14">
        <f t="shared" si="3"/>
        <v>546.59578152749555</v>
      </c>
      <c r="D15" s="15">
        <f t="shared" si="4"/>
        <v>62.354627197691229</v>
      </c>
      <c r="E15" s="14"/>
      <c r="F15" s="16">
        <f t="shared" si="5"/>
        <v>62.354627197691229</v>
      </c>
      <c r="G15" s="14">
        <f t="shared" si="6"/>
        <v>608.95040872518678</v>
      </c>
      <c r="H15" s="14">
        <f t="shared" si="7"/>
        <v>84571.830899640321</v>
      </c>
    </row>
    <row r="16" spans="1:8" x14ac:dyDescent="0.25">
      <c r="A16" s="13">
        <v>43405</v>
      </c>
      <c r="B16" s="14">
        <f t="shared" si="2"/>
        <v>84571.830899640321</v>
      </c>
      <c r="C16" s="14">
        <f t="shared" si="3"/>
        <v>546.19307456017702</v>
      </c>
      <c r="D16" s="15">
        <f t="shared" si="4"/>
        <v>62.757334165009752</v>
      </c>
      <c r="E16" s="14"/>
      <c r="F16" s="16">
        <f t="shared" si="5"/>
        <v>62.757334165009752</v>
      </c>
      <c r="G16" s="14">
        <f t="shared" si="6"/>
        <v>608.95040872518678</v>
      </c>
      <c r="H16" s="14">
        <f t="shared" si="7"/>
        <v>84509.073565475308</v>
      </c>
    </row>
    <row r="17" spans="1:8" x14ac:dyDescent="0.25">
      <c r="A17" s="13">
        <v>43435</v>
      </c>
      <c r="B17" s="14">
        <f t="shared" si="2"/>
        <v>84509.073565475308</v>
      </c>
      <c r="C17" s="14">
        <f t="shared" si="3"/>
        <v>545.78776677702808</v>
      </c>
      <c r="D17" s="15">
        <f t="shared" si="4"/>
        <v>63.162641948158694</v>
      </c>
      <c r="E17" s="14"/>
      <c r="F17" s="16">
        <f t="shared" si="5"/>
        <v>63.162641948158694</v>
      </c>
      <c r="G17" s="14">
        <f t="shared" si="6"/>
        <v>608.95040872518678</v>
      </c>
      <c r="H17" s="14">
        <f t="shared" si="7"/>
        <v>84445.910923527146</v>
      </c>
    </row>
    <row r="18" spans="1:8" x14ac:dyDescent="0.25">
      <c r="A18" s="13">
        <v>43466</v>
      </c>
      <c r="B18" s="14">
        <f t="shared" si="2"/>
        <v>84445.910923527146</v>
      </c>
      <c r="C18" s="14">
        <f t="shared" si="3"/>
        <v>545.37984138111278</v>
      </c>
      <c r="D18" s="15">
        <f t="shared" si="4"/>
        <v>63.570567344073993</v>
      </c>
      <c r="E18" s="14"/>
      <c r="F18" s="16">
        <f t="shared" si="5"/>
        <v>63.570567344073993</v>
      </c>
      <c r="G18" s="14">
        <f t="shared" si="6"/>
        <v>608.95040872518678</v>
      </c>
      <c r="H18" s="14">
        <f t="shared" si="7"/>
        <v>84382.340356183078</v>
      </c>
    </row>
    <row r="19" spans="1:8" x14ac:dyDescent="0.25">
      <c r="A19" s="13">
        <v>43497</v>
      </c>
      <c r="B19" s="14">
        <f t="shared" si="2"/>
        <v>84382.340356183078</v>
      </c>
      <c r="C19" s="14">
        <f t="shared" si="3"/>
        <v>544.96928146701566</v>
      </c>
      <c r="D19" s="15">
        <f t="shared" si="4"/>
        <v>63.981127258171114</v>
      </c>
      <c r="E19" s="14"/>
      <c r="F19" s="16">
        <f t="shared" si="5"/>
        <v>63.981127258171114</v>
      </c>
      <c r="G19" s="14">
        <f t="shared" si="6"/>
        <v>608.95040872518678</v>
      </c>
      <c r="H19" s="14">
        <f t="shared" si="7"/>
        <v>84318.359228924906</v>
      </c>
    </row>
    <row r="20" spans="1:8" x14ac:dyDescent="0.25">
      <c r="A20" s="13">
        <v>43525</v>
      </c>
      <c r="B20" s="14">
        <f t="shared" si="2"/>
        <v>84318.359228924906</v>
      </c>
      <c r="C20" s="14">
        <f t="shared" si="3"/>
        <v>544.55607002014006</v>
      </c>
      <c r="D20" s="15">
        <f t="shared" si="4"/>
        <v>64.394338705046721</v>
      </c>
      <c r="E20" s="14"/>
      <c r="F20" s="16">
        <f t="shared" si="5"/>
        <v>64.394338705046721</v>
      </c>
      <c r="G20" s="14">
        <f t="shared" si="6"/>
        <v>608.95040872518678</v>
      </c>
      <c r="H20" s="14">
        <f t="shared" si="7"/>
        <v>84253.964890219853</v>
      </c>
    </row>
    <row r="21" spans="1:8" x14ac:dyDescent="0.25">
      <c r="A21" s="13">
        <v>43556</v>
      </c>
      <c r="B21" s="14">
        <f t="shared" si="2"/>
        <v>84253.964890219853</v>
      </c>
      <c r="C21" s="14">
        <f t="shared" si="3"/>
        <v>544.14018991600324</v>
      </c>
      <c r="D21" s="15">
        <f t="shared" si="4"/>
        <v>64.810218809183539</v>
      </c>
      <c r="E21" s="14"/>
      <c r="F21" s="16">
        <f t="shared" si="5"/>
        <v>64.810218809183539</v>
      </c>
      <c r="G21" s="14">
        <f t="shared" si="6"/>
        <v>608.95040872518678</v>
      </c>
      <c r="H21" s="14">
        <f t="shared" si="7"/>
        <v>84189.154671410666</v>
      </c>
    </row>
    <row r="22" spans="1:8" x14ac:dyDescent="0.25">
      <c r="A22" s="13">
        <v>43586</v>
      </c>
      <c r="B22" s="14">
        <f t="shared" si="2"/>
        <v>84189.154671410666</v>
      </c>
      <c r="C22" s="14">
        <f t="shared" si="3"/>
        <v>543.72162391952725</v>
      </c>
      <c r="D22" s="15">
        <f t="shared" si="4"/>
        <v>65.228784805659529</v>
      </c>
      <c r="E22" s="14"/>
      <c r="F22" s="16">
        <f t="shared" si="5"/>
        <v>65.228784805659529</v>
      </c>
      <c r="G22" s="14">
        <f t="shared" si="6"/>
        <v>608.95040872518678</v>
      </c>
      <c r="H22" s="14">
        <f t="shared" si="7"/>
        <v>84123.925886605008</v>
      </c>
    </row>
    <row r="23" spans="1:8" x14ac:dyDescent="0.25">
      <c r="A23" s="13">
        <v>43617</v>
      </c>
      <c r="B23" s="14">
        <f t="shared" si="2"/>
        <v>84123.925886605008</v>
      </c>
      <c r="C23" s="14">
        <f t="shared" si="3"/>
        <v>543.30035468432402</v>
      </c>
      <c r="D23" s="15">
        <f t="shared" si="4"/>
        <v>65.650054040862756</v>
      </c>
      <c r="E23" s="14"/>
      <c r="F23" s="16">
        <f t="shared" si="5"/>
        <v>65.650054040862756</v>
      </c>
      <c r="G23" s="14">
        <f t="shared" si="6"/>
        <v>608.95040872518678</v>
      </c>
      <c r="H23" s="14">
        <f t="shared" si="7"/>
        <v>84058.275832564148</v>
      </c>
    </row>
    <row r="24" spans="1:8" x14ac:dyDescent="0.25">
      <c r="A24" s="13">
        <v>43647</v>
      </c>
      <c r="B24" s="14">
        <f t="shared" si="2"/>
        <v>84058.275832564148</v>
      </c>
      <c r="C24" s="14">
        <f t="shared" si="3"/>
        <v>542.87636475197678</v>
      </c>
      <c r="D24" s="15">
        <f t="shared" si="4"/>
        <v>66.074043973209996</v>
      </c>
      <c r="E24" s="14"/>
      <c r="F24" s="16">
        <f t="shared" si="5"/>
        <v>66.074043973209996</v>
      </c>
      <c r="G24" s="14">
        <f t="shared" si="6"/>
        <v>608.95040872518678</v>
      </c>
      <c r="H24" s="14">
        <f t="shared" si="7"/>
        <v>83992.201788590944</v>
      </c>
    </row>
    <row r="25" spans="1:8" x14ac:dyDescent="0.25">
      <c r="A25" s="13">
        <v>43678</v>
      </c>
      <c r="B25" s="14">
        <f t="shared" si="2"/>
        <v>83992.201788590944</v>
      </c>
      <c r="C25" s="14">
        <f t="shared" si="3"/>
        <v>542.44963655131653</v>
      </c>
      <c r="D25" s="15">
        <f t="shared" si="4"/>
        <v>66.500772173870246</v>
      </c>
      <c r="E25" s="14"/>
      <c r="F25" s="16">
        <f t="shared" si="5"/>
        <v>66.500772173870246</v>
      </c>
      <c r="G25" s="14">
        <f t="shared" si="6"/>
        <v>608.95040872518678</v>
      </c>
      <c r="H25" s="14">
        <f t="shared" si="7"/>
        <v>83925.701016417079</v>
      </c>
    </row>
    <row r="26" spans="1:8" x14ac:dyDescent="0.25">
      <c r="A26" s="13">
        <v>43709</v>
      </c>
      <c r="B26" s="14">
        <f t="shared" si="2"/>
        <v>83925.701016417079</v>
      </c>
      <c r="C26" s="14">
        <f t="shared" si="3"/>
        <v>542.02015239769366</v>
      </c>
      <c r="D26" s="15">
        <f t="shared" si="4"/>
        <v>66.930256327493112</v>
      </c>
      <c r="E26" s="14"/>
      <c r="F26" s="16">
        <f t="shared" si="5"/>
        <v>66.930256327493112</v>
      </c>
      <c r="G26" s="14">
        <f t="shared" si="6"/>
        <v>608.95040872518678</v>
      </c>
      <c r="H26" s="14">
        <f t="shared" si="7"/>
        <v>83858.770760089581</v>
      </c>
    </row>
    <row r="27" spans="1:8" x14ac:dyDescent="0.25">
      <c r="A27" s="13">
        <v>43739</v>
      </c>
      <c r="B27" s="14">
        <f t="shared" si="2"/>
        <v>83858.770760089581</v>
      </c>
      <c r="C27" s="14">
        <f t="shared" si="3"/>
        <v>541.58789449224525</v>
      </c>
      <c r="D27" s="15">
        <f t="shared" si="4"/>
        <v>67.362514232941521</v>
      </c>
      <c r="E27" s="14"/>
      <c r="F27" s="16">
        <f t="shared" si="5"/>
        <v>67.362514232941521</v>
      </c>
      <c r="G27" s="14">
        <f t="shared" si="6"/>
        <v>608.95040872518678</v>
      </c>
      <c r="H27" s="14">
        <f t="shared" si="7"/>
        <v>83791.408245856641</v>
      </c>
    </row>
    <row r="28" spans="1:8" x14ac:dyDescent="0.25">
      <c r="A28" s="13">
        <v>43770</v>
      </c>
      <c r="B28" s="14">
        <f t="shared" si="2"/>
        <v>83791.408245856641</v>
      </c>
      <c r="C28" s="14">
        <f t="shared" si="3"/>
        <v>541.15284492115745</v>
      </c>
      <c r="D28" s="15">
        <f t="shared" si="4"/>
        <v>67.797563804029323</v>
      </c>
      <c r="E28" s="14"/>
      <c r="F28" s="16">
        <f t="shared" si="5"/>
        <v>67.797563804029323</v>
      </c>
      <c r="G28" s="14">
        <f t="shared" si="6"/>
        <v>608.95040872518678</v>
      </c>
      <c r="H28" s="14">
        <f t="shared" si="7"/>
        <v>83723.610682052618</v>
      </c>
    </row>
    <row r="29" spans="1:8" x14ac:dyDescent="0.25">
      <c r="A29" s="13">
        <v>43800</v>
      </c>
      <c r="B29" s="14">
        <f t="shared" si="2"/>
        <v>83723.610682052618</v>
      </c>
      <c r="C29" s="14">
        <f t="shared" si="3"/>
        <v>540.71498565492311</v>
      </c>
      <c r="D29" s="15">
        <f t="shared" si="4"/>
        <v>68.235423070263664</v>
      </c>
      <c r="E29" s="14"/>
      <c r="F29" s="16">
        <f t="shared" si="5"/>
        <v>68.235423070263664</v>
      </c>
      <c r="G29" s="14">
        <f t="shared" si="6"/>
        <v>608.95040872518678</v>
      </c>
      <c r="H29" s="14">
        <f t="shared" si="7"/>
        <v>83655.375258982356</v>
      </c>
    </row>
    <row r="30" spans="1:8" x14ac:dyDescent="0.25">
      <c r="A30" s="13">
        <v>43831</v>
      </c>
      <c r="B30" s="14">
        <f t="shared" si="2"/>
        <v>83655.375258982356</v>
      </c>
      <c r="C30" s="14">
        <f t="shared" si="3"/>
        <v>540.27429854759441</v>
      </c>
      <c r="D30" s="15">
        <f t="shared" si="4"/>
        <v>68.676110177592363</v>
      </c>
      <c r="E30" s="14"/>
      <c r="F30" s="16">
        <f t="shared" si="5"/>
        <v>68.676110177592363</v>
      </c>
      <c r="G30" s="14">
        <f t="shared" si="6"/>
        <v>608.95040872518678</v>
      </c>
      <c r="H30" s="14">
        <f t="shared" si="7"/>
        <v>83586.699148804764</v>
      </c>
    </row>
    <row r="31" spans="1:8" x14ac:dyDescent="0.25">
      <c r="A31" s="13">
        <v>43862</v>
      </c>
      <c r="B31" s="14">
        <f t="shared" si="2"/>
        <v>83586.699148804764</v>
      </c>
      <c r="C31" s="14">
        <f t="shared" si="3"/>
        <v>539.83076533603071</v>
      </c>
      <c r="D31" s="15">
        <f t="shared" si="4"/>
        <v>69.119643389156067</v>
      </c>
      <c r="E31" s="14"/>
      <c r="F31" s="16">
        <f t="shared" si="5"/>
        <v>69.119643389156067</v>
      </c>
      <c r="G31" s="14">
        <f t="shared" si="6"/>
        <v>608.95040872518678</v>
      </c>
      <c r="H31" s="14">
        <f t="shared" si="7"/>
        <v>83517.579505415604</v>
      </c>
    </row>
    <row r="32" spans="1:8" x14ac:dyDescent="0.25">
      <c r="A32" s="13">
        <v>43891</v>
      </c>
      <c r="B32" s="14">
        <f t="shared" si="2"/>
        <v>83517.579505415604</v>
      </c>
      <c r="C32" s="14">
        <f t="shared" si="3"/>
        <v>539.3843676391424</v>
      </c>
      <c r="D32" s="15">
        <f t="shared" si="4"/>
        <v>69.566041086044379</v>
      </c>
      <c r="E32" s="14"/>
      <c r="F32" s="16">
        <f t="shared" si="5"/>
        <v>69.566041086044379</v>
      </c>
      <c r="G32" s="14">
        <f t="shared" si="6"/>
        <v>608.95040872518678</v>
      </c>
      <c r="H32" s="14">
        <f t="shared" si="7"/>
        <v>83448.013464329561</v>
      </c>
    </row>
    <row r="33" spans="1:8" x14ac:dyDescent="0.25">
      <c r="A33" s="13">
        <v>43922</v>
      </c>
      <c r="B33" s="14">
        <f t="shared" si="2"/>
        <v>83448.013464329561</v>
      </c>
      <c r="C33" s="14">
        <f t="shared" si="3"/>
        <v>538.93508695712842</v>
      </c>
      <c r="D33" s="15">
        <f t="shared" si="4"/>
        <v>70.015321768058357</v>
      </c>
      <c r="E33" s="14"/>
      <c r="F33" s="16">
        <f t="shared" si="5"/>
        <v>70.015321768058357</v>
      </c>
      <c r="G33" s="14">
        <f t="shared" si="6"/>
        <v>608.95040872518678</v>
      </c>
      <c r="H33" s="14">
        <f t="shared" si="7"/>
        <v>83377.998142561497</v>
      </c>
    </row>
    <row r="34" spans="1:8" x14ac:dyDescent="0.25">
      <c r="A34" s="13">
        <v>43952</v>
      </c>
      <c r="B34" s="14">
        <f t="shared" si="2"/>
        <v>83377.998142561497</v>
      </c>
      <c r="C34" s="14">
        <f t="shared" si="3"/>
        <v>538.48290467070967</v>
      </c>
      <c r="D34" s="15">
        <f t="shared" si="4"/>
        <v>70.467504054477104</v>
      </c>
      <c r="E34" s="14"/>
      <c r="F34" s="16">
        <f t="shared" si="5"/>
        <v>70.467504054477104</v>
      </c>
      <c r="G34" s="14">
        <f t="shared" si="6"/>
        <v>608.95040872518678</v>
      </c>
      <c r="H34" s="14">
        <f t="shared" si="7"/>
        <v>83307.530638507014</v>
      </c>
    </row>
    <row r="35" spans="1:8" x14ac:dyDescent="0.25">
      <c r="A35" s="13">
        <v>43983</v>
      </c>
      <c r="B35" s="14">
        <f t="shared" si="2"/>
        <v>83307.530638507014</v>
      </c>
      <c r="C35" s="14">
        <f t="shared" si="3"/>
        <v>538.02780204035776</v>
      </c>
      <c r="D35" s="15">
        <f t="shared" si="4"/>
        <v>70.92260668482902</v>
      </c>
      <c r="E35" s="14"/>
      <c r="F35" s="16">
        <f t="shared" si="5"/>
        <v>70.92260668482902</v>
      </c>
      <c r="G35" s="14">
        <f t="shared" si="6"/>
        <v>608.95040872518678</v>
      </c>
      <c r="H35" s="14">
        <f t="shared" si="7"/>
        <v>83236.608031822179</v>
      </c>
    </row>
    <row r="36" spans="1:8" x14ac:dyDescent="0.25">
      <c r="A36" s="13">
        <v>44013</v>
      </c>
      <c r="B36" s="14">
        <f t="shared" si="2"/>
        <v>83236.608031822179</v>
      </c>
      <c r="C36" s="14">
        <f t="shared" si="3"/>
        <v>537.56976020551826</v>
      </c>
      <c r="D36" s="15">
        <f t="shared" si="4"/>
        <v>71.380648519668512</v>
      </c>
      <c r="E36" s="14"/>
      <c r="F36" s="16">
        <f t="shared" si="5"/>
        <v>71.380648519668512</v>
      </c>
      <c r="G36" s="14">
        <f t="shared" si="6"/>
        <v>608.95040872518678</v>
      </c>
      <c r="H36" s="14">
        <f t="shared" si="7"/>
        <v>83165.22738330251</v>
      </c>
    </row>
    <row r="37" spans="1:8" x14ac:dyDescent="0.25">
      <c r="A37" s="13">
        <v>44044</v>
      </c>
      <c r="B37" s="14">
        <f t="shared" si="2"/>
        <v>83165.22738330251</v>
      </c>
      <c r="C37" s="14">
        <f t="shared" si="3"/>
        <v>537.10876018382874</v>
      </c>
      <c r="D37" s="15">
        <f t="shared" si="4"/>
        <v>71.84164854135804</v>
      </c>
      <c r="E37" s="14"/>
      <c r="F37" s="16">
        <f t="shared" si="5"/>
        <v>71.84164854135804</v>
      </c>
      <c r="G37" s="14">
        <f t="shared" si="6"/>
        <v>608.95040872518678</v>
      </c>
      <c r="H37" s="14">
        <f t="shared" si="7"/>
        <v>83093.385734761148</v>
      </c>
    </row>
    <row r="38" spans="1:8" x14ac:dyDescent="0.25">
      <c r="A38" s="13">
        <v>44075</v>
      </c>
      <c r="B38" s="14">
        <f t="shared" si="2"/>
        <v>83093.385734761148</v>
      </c>
      <c r="C38" s="14">
        <f t="shared" si="3"/>
        <v>536.64478287033239</v>
      </c>
      <c r="D38" s="15">
        <f t="shared" si="4"/>
        <v>72.305625854854384</v>
      </c>
      <c r="E38" s="14"/>
      <c r="F38" s="16">
        <f t="shared" si="5"/>
        <v>72.305625854854384</v>
      </c>
      <c r="G38" s="14">
        <f t="shared" si="6"/>
        <v>608.95040872518678</v>
      </c>
      <c r="H38" s="14">
        <f t="shared" si="7"/>
        <v>83021.080108906288</v>
      </c>
    </row>
    <row r="39" spans="1:8" x14ac:dyDescent="0.25">
      <c r="A39" s="13">
        <v>44105</v>
      </c>
      <c r="B39" s="14">
        <f t="shared" si="2"/>
        <v>83021.080108906288</v>
      </c>
      <c r="C39" s="14">
        <f t="shared" si="3"/>
        <v>536.17780903668643</v>
      </c>
      <c r="D39" s="15">
        <f t="shared" si="4"/>
        <v>72.77259968850035</v>
      </c>
      <c r="E39" s="14"/>
      <c r="F39" s="16">
        <f t="shared" si="5"/>
        <v>72.77259968850035</v>
      </c>
      <c r="G39" s="14">
        <f t="shared" si="6"/>
        <v>608.95040872518678</v>
      </c>
      <c r="H39" s="14">
        <f t="shared" si="7"/>
        <v>82948.30750921779</v>
      </c>
    </row>
    <row r="40" spans="1:8" x14ac:dyDescent="0.25">
      <c r="A40" s="13">
        <v>44136</v>
      </c>
      <c r="B40" s="14">
        <f t="shared" si="2"/>
        <v>82948.30750921779</v>
      </c>
      <c r="C40" s="14">
        <f t="shared" si="3"/>
        <v>535.70781933036494</v>
      </c>
      <c r="D40" s="15">
        <f t="shared" si="4"/>
        <v>73.242589394821835</v>
      </c>
      <c r="E40" s="14"/>
      <c r="F40" s="16">
        <f t="shared" si="5"/>
        <v>73.242589394821835</v>
      </c>
      <c r="G40" s="14">
        <f t="shared" si="6"/>
        <v>608.95040872518678</v>
      </c>
      <c r="H40" s="14">
        <f t="shared" si="7"/>
        <v>82875.064919822966</v>
      </c>
    </row>
    <row r="41" spans="1:8" x14ac:dyDescent="0.25">
      <c r="A41" s="13">
        <v>44166</v>
      </c>
      <c r="B41" s="14">
        <f t="shared" si="2"/>
        <v>82875.064919822966</v>
      </c>
      <c r="C41" s="14">
        <f t="shared" si="3"/>
        <v>535.23479427385666</v>
      </c>
      <c r="D41" s="15">
        <f t="shared" si="4"/>
        <v>73.715614451330111</v>
      </c>
      <c r="E41" s="14"/>
      <c r="F41" s="16">
        <f t="shared" si="5"/>
        <v>73.715614451330111</v>
      </c>
      <c r="G41" s="14">
        <f t="shared" si="6"/>
        <v>608.95040872518678</v>
      </c>
      <c r="H41" s="14">
        <f t="shared" si="7"/>
        <v>82801.349305371637</v>
      </c>
    </row>
    <row r="42" spans="1:8" x14ac:dyDescent="0.25">
      <c r="A42" s="13">
        <v>44197</v>
      </c>
      <c r="B42" s="14">
        <f t="shared" si="2"/>
        <v>82801.349305371637</v>
      </c>
      <c r="C42" s="14">
        <f t="shared" si="3"/>
        <v>534.75871426385845</v>
      </c>
      <c r="D42" s="15">
        <f t="shared" si="4"/>
        <v>74.191694461328325</v>
      </c>
      <c r="E42" s="14"/>
      <c r="F42" s="16">
        <f t="shared" si="5"/>
        <v>74.191694461328325</v>
      </c>
      <c r="G42" s="14">
        <f t="shared" si="6"/>
        <v>608.95040872518678</v>
      </c>
      <c r="H42" s="14">
        <f t="shared" si="7"/>
        <v>82727.157610910304</v>
      </c>
    </row>
    <row r="43" spans="1:8" x14ac:dyDescent="0.25">
      <c r="A43" s="13">
        <v>44228</v>
      </c>
      <c r="B43" s="14">
        <f t="shared" si="2"/>
        <v>82727.157610910304</v>
      </c>
      <c r="C43" s="14">
        <f t="shared" si="3"/>
        <v>534.27955957046242</v>
      </c>
      <c r="D43" s="15">
        <f t="shared" si="4"/>
        <v>74.670849154724351</v>
      </c>
      <c r="E43" s="14"/>
      <c r="F43" s="16">
        <f t="shared" si="5"/>
        <v>74.670849154724351</v>
      </c>
      <c r="G43" s="14">
        <f t="shared" si="6"/>
        <v>608.95040872518678</v>
      </c>
      <c r="H43" s="14">
        <f t="shared" si="7"/>
        <v>82652.486761755586</v>
      </c>
    </row>
    <row r="44" spans="1:8" x14ac:dyDescent="0.25">
      <c r="A44" s="13">
        <v>44256</v>
      </c>
      <c r="B44" s="14">
        <f t="shared" si="2"/>
        <v>82652.486761755586</v>
      </c>
      <c r="C44" s="14">
        <f t="shared" si="3"/>
        <v>533.79731033633811</v>
      </c>
      <c r="D44" s="15">
        <f t="shared" si="4"/>
        <v>75.153098388848662</v>
      </c>
      <c r="E44" s="14"/>
      <c r="F44" s="16">
        <f t="shared" si="5"/>
        <v>75.153098388848662</v>
      </c>
      <c r="G44" s="14">
        <f t="shared" si="6"/>
        <v>608.95040872518678</v>
      </c>
      <c r="H44" s="14">
        <f t="shared" si="7"/>
        <v>82577.333663366735</v>
      </c>
    </row>
    <row r="45" spans="1:8" x14ac:dyDescent="0.25">
      <c r="A45" s="13">
        <v>44287</v>
      </c>
      <c r="B45" s="14">
        <f t="shared" si="2"/>
        <v>82577.333663366735</v>
      </c>
      <c r="C45" s="14">
        <f t="shared" si="3"/>
        <v>533.31194657591016</v>
      </c>
      <c r="D45" s="15">
        <f t="shared" si="4"/>
        <v>75.63846214927662</v>
      </c>
      <c r="E45" s="14"/>
      <c r="F45" s="16">
        <f t="shared" si="5"/>
        <v>75.63846214927662</v>
      </c>
      <c r="G45" s="14">
        <f t="shared" si="6"/>
        <v>608.95040872518678</v>
      </c>
      <c r="H45" s="14">
        <f t="shared" si="7"/>
        <v>82501.695201217459</v>
      </c>
    </row>
    <row r="46" spans="1:8" x14ac:dyDescent="0.25">
      <c r="A46" s="13">
        <v>44317</v>
      </c>
      <c r="B46" s="14">
        <f t="shared" si="2"/>
        <v>82501.695201217459</v>
      </c>
      <c r="C46" s="14">
        <f t="shared" si="3"/>
        <v>532.8234481745294</v>
      </c>
      <c r="D46" s="15">
        <f t="shared" si="4"/>
        <v>76.126960550657373</v>
      </c>
      <c r="E46" s="14"/>
      <c r="F46" s="16">
        <f t="shared" si="5"/>
        <v>76.126960550657373</v>
      </c>
      <c r="G46" s="14">
        <f t="shared" si="6"/>
        <v>608.95040872518678</v>
      </c>
      <c r="H46" s="14">
        <f t="shared" si="7"/>
        <v>82425.568240666806</v>
      </c>
    </row>
    <row r="47" spans="1:8" x14ac:dyDescent="0.25">
      <c r="A47" s="13">
        <v>44348</v>
      </c>
      <c r="B47" s="14">
        <f t="shared" si="2"/>
        <v>82425.568240666806</v>
      </c>
      <c r="C47" s="14">
        <f t="shared" si="3"/>
        <v>532.33179488763983</v>
      </c>
      <c r="D47" s="15">
        <f t="shared" si="4"/>
        <v>76.618613837546945</v>
      </c>
      <c r="E47" s="14"/>
      <c r="F47" s="16">
        <f t="shared" si="5"/>
        <v>76.618613837546945</v>
      </c>
      <c r="G47" s="14">
        <f t="shared" si="6"/>
        <v>608.95040872518678</v>
      </c>
      <c r="H47" s="14">
        <f t="shared" si="7"/>
        <v>82348.949626829257</v>
      </c>
    </row>
    <row r="48" spans="1:8" x14ac:dyDescent="0.25">
      <c r="A48" s="13">
        <v>44378</v>
      </c>
      <c r="B48" s="14">
        <f t="shared" si="2"/>
        <v>82348.949626829257</v>
      </c>
      <c r="C48" s="14">
        <f t="shared" si="3"/>
        <v>531.83696633993895</v>
      </c>
      <c r="D48" s="15">
        <f t="shared" si="4"/>
        <v>77.113442385247822</v>
      </c>
      <c r="E48" s="14"/>
      <c r="F48" s="16">
        <f t="shared" si="5"/>
        <v>77.113442385247822</v>
      </c>
      <c r="G48" s="14">
        <f t="shared" si="6"/>
        <v>608.95040872518678</v>
      </c>
      <c r="H48" s="14">
        <f t="shared" si="7"/>
        <v>82271.836184444008</v>
      </c>
    </row>
    <row r="49" spans="1:8" x14ac:dyDescent="0.25">
      <c r="A49" s="13">
        <v>44409</v>
      </c>
      <c r="B49" s="14">
        <f t="shared" si="2"/>
        <v>82271.836184444008</v>
      </c>
      <c r="C49" s="14">
        <f t="shared" si="3"/>
        <v>531.33894202453416</v>
      </c>
      <c r="D49" s="15">
        <f t="shared" si="4"/>
        <v>77.611466700652613</v>
      </c>
      <c r="E49" s="14"/>
      <c r="F49" s="16">
        <f t="shared" si="5"/>
        <v>77.611466700652613</v>
      </c>
      <c r="G49" s="14">
        <f t="shared" si="6"/>
        <v>608.95040872518678</v>
      </c>
      <c r="H49" s="14">
        <f t="shared" si="7"/>
        <v>82194.22471774336</v>
      </c>
    </row>
    <row r="50" spans="1:8" x14ac:dyDescent="0.25">
      <c r="A50" s="13">
        <v>44440</v>
      </c>
      <c r="B50" s="14">
        <f t="shared" si="2"/>
        <v>82194.22471774336</v>
      </c>
      <c r="C50" s="14">
        <f t="shared" si="3"/>
        <v>530.83770130209257</v>
      </c>
      <c r="D50" s="15">
        <f t="shared" si="4"/>
        <v>78.112707423094207</v>
      </c>
      <c r="E50" s="14"/>
      <c r="F50" s="16">
        <f t="shared" si="5"/>
        <v>78.112707423094207</v>
      </c>
      <c r="G50" s="14">
        <f t="shared" si="6"/>
        <v>608.95040872518678</v>
      </c>
      <c r="H50" s="14">
        <f t="shared" si="7"/>
        <v>82116.11201032027</v>
      </c>
    </row>
    <row r="51" spans="1:8" x14ac:dyDescent="0.25">
      <c r="A51" s="13">
        <v>44470</v>
      </c>
      <c r="B51" s="14">
        <f t="shared" si="2"/>
        <v>82116.11201032027</v>
      </c>
      <c r="C51" s="14">
        <f t="shared" si="3"/>
        <v>530.33322339998506</v>
      </c>
      <c r="D51" s="15">
        <f t="shared" si="4"/>
        <v>78.617185325201717</v>
      </c>
      <c r="E51" s="14"/>
      <c r="F51" s="16">
        <f t="shared" si="5"/>
        <v>78.617185325201717</v>
      </c>
      <c r="G51" s="14">
        <f t="shared" si="6"/>
        <v>608.95040872518678</v>
      </c>
      <c r="H51" s="14">
        <f t="shared" si="7"/>
        <v>82037.494824995068</v>
      </c>
    </row>
    <row r="52" spans="1:8" x14ac:dyDescent="0.25">
      <c r="A52" s="13">
        <v>44501</v>
      </c>
      <c r="B52" s="14">
        <f t="shared" si="2"/>
        <v>82037.494824995068</v>
      </c>
      <c r="C52" s="14">
        <f t="shared" si="3"/>
        <v>529.82548741142648</v>
      </c>
      <c r="D52" s="15">
        <f t="shared" si="4"/>
        <v>79.124921313760296</v>
      </c>
      <c r="E52" s="14"/>
      <c r="F52" s="16">
        <f t="shared" si="5"/>
        <v>79.124921313760296</v>
      </c>
      <c r="G52" s="14">
        <f t="shared" si="6"/>
        <v>608.95040872518678</v>
      </c>
      <c r="H52" s="14">
        <f t="shared" si="7"/>
        <v>81958.369903681305</v>
      </c>
    </row>
    <row r="53" spans="1:8" x14ac:dyDescent="0.25">
      <c r="A53" s="13">
        <v>44531</v>
      </c>
      <c r="B53" s="14">
        <f t="shared" si="2"/>
        <v>81958.369903681305</v>
      </c>
      <c r="C53" s="14">
        <f t="shared" si="3"/>
        <v>529.31447229460844</v>
      </c>
      <c r="D53" s="15">
        <f t="shared" si="4"/>
        <v>79.63593643057834</v>
      </c>
      <c r="E53" s="14"/>
      <c r="F53" s="16">
        <f t="shared" si="5"/>
        <v>79.63593643057834</v>
      </c>
      <c r="G53" s="14">
        <f t="shared" si="6"/>
        <v>608.95040872518678</v>
      </c>
      <c r="H53" s="14">
        <f t="shared" si="7"/>
        <v>81878.733967250722</v>
      </c>
    </row>
    <row r="54" spans="1:8" x14ac:dyDescent="0.25">
      <c r="A54" s="13">
        <v>44562</v>
      </c>
      <c r="B54" s="14">
        <f t="shared" si="2"/>
        <v>81878.733967250722</v>
      </c>
      <c r="C54" s="14">
        <f t="shared" si="3"/>
        <v>528.80015687182754</v>
      </c>
      <c r="D54" s="15">
        <f t="shared" si="4"/>
        <v>80.150251853359237</v>
      </c>
      <c r="E54" s="14"/>
      <c r="F54" s="16">
        <f t="shared" si="5"/>
        <v>80.150251853359237</v>
      </c>
      <c r="G54" s="14">
        <f t="shared" si="6"/>
        <v>608.95040872518678</v>
      </c>
      <c r="H54" s="14">
        <f t="shared" si="7"/>
        <v>81798.58371539737</v>
      </c>
    </row>
    <row r="55" spans="1:8" x14ac:dyDescent="0.25">
      <c r="A55" s="13">
        <v>44593</v>
      </c>
      <c r="B55" s="14">
        <f t="shared" si="2"/>
        <v>81798.58371539737</v>
      </c>
      <c r="C55" s="14">
        <f t="shared" si="3"/>
        <v>528.28251982860797</v>
      </c>
      <c r="D55" s="15">
        <f t="shared" si="4"/>
        <v>80.667888896578802</v>
      </c>
      <c r="E55" s="14"/>
      <c r="F55" s="16">
        <f t="shared" si="5"/>
        <v>80.667888896578802</v>
      </c>
      <c r="G55" s="14">
        <f t="shared" si="6"/>
        <v>608.95040872518678</v>
      </c>
      <c r="H55" s="14">
        <f t="shared" si="7"/>
        <v>81717.915826500786</v>
      </c>
    </row>
    <row r="56" spans="1:8" x14ac:dyDescent="0.25">
      <c r="A56" s="13">
        <v>44621</v>
      </c>
      <c r="B56" s="14">
        <f t="shared" si="2"/>
        <v>81717.915826500786</v>
      </c>
      <c r="C56" s="14">
        <f t="shared" si="3"/>
        <v>527.76153971281758</v>
      </c>
      <c r="D56" s="15">
        <f t="shared" si="4"/>
        <v>81.188869012369196</v>
      </c>
      <c r="E56" s="14"/>
      <c r="F56" s="16">
        <f t="shared" si="5"/>
        <v>81.188869012369196</v>
      </c>
      <c r="G56" s="14">
        <f t="shared" si="6"/>
        <v>608.95040872518678</v>
      </c>
      <c r="H56" s="14">
        <f t="shared" si="7"/>
        <v>81636.726957488412</v>
      </c>
    </row>
    <row r="57" spans="1:8" x14ac:dyDescent="0.25">
      <c r="A57" s="13">
        <v>44652</v>
      </c>
      <c r="B57" s="14">
        <f t="shared" si="2"/>
        <v>81636.726957488412</v>
      </c>
      <c r="C57" s="14">
        <f t="shared" si="3"/>
        <v>527.23719493377928</v>
      </c>
      <c r="D57" s="15">
        <f t="shared" si="4"/>
        <v>81.713213791407497</v>
      </c>
      <c r="E57" s="14"/>
      <c r="F57" s="16">
        <f t="shared" si="5"/>
        <v>81.713213791407497</v>
      </c>
      <c r="G57" s="14">
        <f t="shared" si="6"/>
        <v>608.95040872518678</v>
      </c>
      <c r="H57" s="14">
        <f t="shared" si="7"/>
        <v>81555.013743697011</v>
      </c>
    </row>
    <row r="58" spans="1:8" x14ac:dyDescent="0.25">
      <c r="A58" s="13">
        <v>44682</v>
      </c>
      <c r="B58" s="14">
        <f t="shared" si="2"/>
        <v>81555.013743697011</v>
      </c>
      <c r="C58" s="14">
        <f t="shared" si="3"/>
        <v>526.70946376137647</v>
      </c>
      <c r="D58" s="15">
        <f t="shared" si="4"/>
        <v>82.240944963810307</v>
      </c>
      <c r="E58" s="14"/>
      <c r="F58" s="16">
        <f t="shared" si="5"/>
        <v>82.240944963810307</v>
      </c>
      <c r="G58" s="14">
        <f t="shared" si="6"/>
        <v>608.95040872518678</v>
      </c>
      <c r="H58" s="14">
        <f t="shared" si="7"/>
        <v>81472.772798733204</v>
      </c>
    </row>
    <row r="59" spans="1:8" x14ac:dyDescent="0.25">
      <c r="A59" s="13">
        <v>44713</v>
      </c>
      <c r="B59" s="14">
        <f t="shared" si="2"/>
        <v>81472.772798733204</v>
      </c>
      <c r="C59" s="14">
        <f t="shared" si="3"/>
        <v>526.17832432515195</v>
      </c>
      <c r="D59" s="15">
        <f t="shared" si="4"/>
        <v>82.772084400034828</v>
      </c>
      <c r="E59" s="14"/>
      <c r="F59" s="16">
        <f t="shared" si="5"/>
        <v>82.772084400034828</v>
      </c>
      <c r="G59" s="14">
        <f t="shared" si="6"/>
        <v>608.95040872518678</v>
      </c>
      <c r="H59" s="14">
        <f t="shared" si="7"/>
        <v>81390.000714333175</v>
      </c>
    </row>
    <row r="60" spans="1:8" x14ac:dyDescent="0.25">
      <c r="A60" s="13">
        <v>44743</v>
      </c>
      <c r="B60" s="14">
        <f t="shared" si="2"/>
        <v>81390.000714333175</v>
      </c>
      <c r="C60" s="14">
        <f t="shared" si="3"/>
        <v>525.64375461340171</v>
      </c>
      <c r="D60" s="15">
        <f t="shared" si="4"/>
        <v>83.306654111785065</v>
      </c>
      <c r="E60" s="14"/>
      <c r="F60" s="16">
        <f t="shared" si="5"/>
        <v>83.306654111785065</v>
      </c>
      <c r="G60" s="14">
        <f t="shared" si="6"/>
        <v>608.95040872518678</v>
      </c>
      <c r="H60" s="14">
        <f t="shared" si="7"/>
        <v>81306.694060221387</v>
      </c>
    </row>
    <row r="61" spans="1:8" x14ac:dyDescent="0.25">
      <c r="A61" s="13">
        <v>44774</v>
      </c>
      <c r="B61" s="14">
        <f t="shared" si="2"/>
        <v>81306.694060221387</v>
      </c>
      <c r="C61" s="14">
        <f t="shared" si="3"/>
        <v>525.10573247226307</v>
      </c>
      <c r="D61" s="15">
        <f t="shared" si="4"/>
        <v>83.844676252923705</v>
      </c>
      <c r="E61" s="14"/>
      <c r="F61" s="16">
        <f t="shared" si="5"/>
        <v>83.844676252923705</v>
      </c>
      <c r="G61" s="14">
        <f t="shared" si="6"/>
        <v>608.95040872518678</v>
      </c>
      <c r="H61" s="14">
        <f t="shared" si="7"/>
        <v>81222.849383968467</v>
      </c>
    </row>
    <row r="62" spans="1:8" x14ac:dyDescent="0.25">
      <c r="A62" s="13">
        <v>44805</v>
      </c>
      <c r="B62" s="14">
        <f t="shared" si="2"/>
        <v>81222.849383968467</v>
      </c>
      <c r="C62" s="14">
        <f t="shared" si="3"/>
        <v>524.56423560479629</v>
      </c>
      <c r="D62" s="15">
        <f t="shared" si="4"/>
        <v>84.386173120390481</v>
      </c>
      <c r="E62" s="14"/>
      <c r="F62" s="16">
        <f t="shared" si="5"/>
        <v>84.386173120390481</v>
      </c>
      <c r="G62" s="14">
        <f t="shared" si="6"/>
        <v>608.95040872518678</v>
      </c>
      <c r="H62" s="14">
        <f t="shared" si="7"/>
        <v>81138.463210848073</v>
      </c>
    </row>
    <row r="63" spans="1:8" x14ac:dyDescent="0.25">
      <c r="A63" s="13">
        <v>44835</v>
      </c>
      <c r="B63" s="14">
        <f t="shared" si="2"/>
        <v>81138.463210848073</v>
      </c>
      <c r="C63" s="14">
        <f t="shared" si="3"/>
        <v>524.01924157006044</v>
      </c>
      <c r="D63" s="15">
        <f t="shared" si="4"/>
        <v>84.931167155126332</v>
      </c>
      <c r="E63" s="14"/>
      <c r="F63" s="16">
        <f t="shared" si="5"/>
        <v>84.931167155126332</v>
      </c>
      <c r="G63" s="14">
        <f t="shared" si="6"/>
        <v>608.95040872518678</v>
      </c>
      <c r="H63" s="14">
        <f t="shared" si="7"/>
        <v>81053.532043692947</v>
      </c>
    </row>
    <row r="64" spans="1:8" x14ac:dyDescent="0.25">
      <c r="A64" s="13">
        <v>44866</v>
      </c>
      <c r="B64" s="14">
        <f t="shared" si="2"/>
        <v>81053.532043692947</v>
      </c>
      <c r="C64" s="14">
        <f t="shared" si="3"/>
        <v>523.47072778218364</v>
      </c>
      <c r="D64" s="15">
        <f t="shared" si="4"/>
        <v>85.479680943003132</v>
      </c>
      <c r="E64" s="14"/>
      <c r="F64" s="16">
        <f t="shared" si="5"/>
        <v>85.479680943003132</v>
      </c>
      <c r="G64" s="14">
        <f t="shared" si="6"/>
        <v>608.95040872518678</v>
      </c>
      <c r="H64" s="14">
        <f t="shared" si="7"/>
        <v>80968.05236274995</v>
      </c>
    </row>
    <row r="65" spans="1:8" x14ac:dyDescent="0.25">
      <c r="A65" s="13">
        <v>44896</v>
      </c>
      <c r="B65" s="14">
        <f t="shared" si="2"/>
        <v>80968.05236274995</v>
      </c>
      <c r="C65" s="14">
        <f t="shared" si="3"/>
        <v>522.91867150942676</v>
      </c>
      <c r="D65" s="15">
        <f t="shared" si="4"/>
        <v>86.031737215760018</v>
      </c>
      <c r="E65" s="14"/>
      <c r="F65" s="16">
        <f t="shared" si="5"/>
        <v>86.031737215760018</v>
      </c>
      <c r="G65" s="14">
        <f t="shared" si="6"/>
        <v>608.95040872518678</v>
      </c>
      <c r="H65" s="14">
        <f t="shared" si="7"/>
        <v>80882.020625534191</v>
      </c>
    </row>
    <row r="66" spans="1:8" x14ac:dyDescent="0.25">
      <c r="A66" s="13">
        <v>44927</v>
      </c>
      <c r="B66" s="14">
        <f t="shared" si="2"/>
        <v>80882.020625534191</v>
      </c>
      <c r="C66" s="14">
        <f t="shared" si="3"/>
        <v>522.36304987324161</v>
      </c>
      <c r="D66" s="15">
        <f t="shared" si="4"/>
        <v>86.587358851945169</v>
      </c>
      <c r="E66" s="14"/>
      <c r="F66" s="16">
        <f t="shared" si="5"/>
        <v>86.587358851945169</v>
      </c>
      <c r="G66" s="14">
        <f t="shared" si="6"/>
        <v>608.95040872518678</v>
      </c>
      <c r="H66" s="14">
        <f t="shared" si="7"/>
        <v>80795.433266682245</v>
      </c>
    </row>
    <row r="67" spans="1:8" x14ac:dyDescent="0.25">
      <c r="A67" s="13">
        <v>44958</v>
      </c>
      <c r="B67" s="14">
        <f t="shared" si="2"/>
        <v>80795.433266682245</v>
      </c>
      <c r="C67" s="14">
        <f t="shared" si="3"/>
        <v>521.80383984732282</v>
      </c>
      <c r="D67" s="15">
        <f t="shared" si="4"/>
        <v>87.146568877863956</v>
      </c>
      <c r="E67" s="14"/>
      <c r="F67" s="16">
        <f t="shared" si="5"/>
        <v>87.146568877863956</v>
      </c>
      <c r="G67" s="14">
        <f t="shared" si="6"/>
        <v>608.95040872518678</v>
      </c>
      <c r="H67" s="14">
        <f t="shared" si="7"/>
        <v>80708.286697804375</v>
      </c>
    </row>
    <row r="68" spans="1:8" x14ac:dyDescent="0.25">
      <c r="A68" s="13">
        <v>44986</v>
      </c>
      <c r="B68" s="14">
        <f t="shared" si="2"/>
        <v>80708.286697804375</v>
      </c>
      <c r="C68" s="14">
        <f t="shared" si="3"/>
        <v>521.24101825665321</v>
      </c>
      <c r="D68" s="15">
        <f t="shared" si="4"/>
        <v>87.70939046853357</v>
      </c>
      <c r="E68" s="14"/>
      <c r="F68" s="16">
        <f t="shared" si="5"/>
        <v>87.70939046853357</v>
      </c>
      <c r="G68" s="14">
        <f t="shared" si="6"/>
        <v>608.95040872518678</v>
      </c>
      <c r="H68" s="14">
        <f t="shared" si="7"/>
        <v>80620.577307335843</v>
      </c>
    </row>
    <row r="69" spans="1:8" x14ac:dyDescent="0.25">
      <c r="A69" s="13">
        <v>45017</v>
      </c>
      <c r="B69" s="14">
        <f t="shared" si="2"/>
        <v>80620.577307335843</v>
      </c>
      <c r="C69" s="14">
        <f t="shared" si="3"/>
        <v>520.67456177654401</v>
      </c>
      <c r="D69" s="15">
        <f t="shared" si="4"/>
        <v>88.275846948642766</v>
      </c>
      <c r="E69" s="14"/>
      <c r="F69" s="16">
        <f t="shared" si="5"/>
        <v>88.275846948642766</v>
      </c>
      <c r="G69" s="14">
        <f t="shared" si="6"/>
        <v>608.95040872518678</v>
      </c>
      <c r="H69" s="14">
        <f t="shared" si="7"/>
        <v>80532.3014603872</v>
      </c>
    </row>
    <row r="70" spans="1:8" x14ac:dyDescent="0.25">
      <c r="A70" s="13">
        <v>45047</v>
      </c>
      <c r="B70" s="14">
        <f t="shared" si="2"/>
        <v>80532.3014603872</v>
      </c>
      <c r="C70" s="14">
        <f t="shared" si="3"/>
        <v>520.10444693166733</v>
      </c>
      <c r="D70" s="15">
        <f t="shared" si="4"/>
        <v>88.84596179351945</v>
      </c>
      <c r="E70" s="14"/>
      <c r="F70" s="16">
        <f t="shared" si="5"/>
        <v>88.84596179351945</v>
      </c>
      <c r="G70" s="14">
        <f t="shared" si="6"/>
        <v>608.95040872518678</v>
      </c>
      <c r="H70" s="14">
        <f t="shared" si="7"/>
        <v>80443.455498593685</v>
      </c>
    </row>
    <row r="71" spans="1:8" x14ac:dyDescent="0.25">
      <c r="A71" s="13">
        <v>45078</v>
      </c>
      <c r="B71" s="14">
        <f t="shared" si="2"/>
        <v>80443.455498593685</v>
      </c>
      <c r="C71" s="14">
        <f t="shared" si="3"/>
        <v>519.53065009508418</v>
      </c>
      <c r="D71" s="15">
        <f t="shared" si="4"/>
        <v>89.419758630102592</v>
      </c>
      <c r="E71" s="14"/>
      <c r="F71" s="16">
        <f t="shared" si="5"/>
        <v>89.419758630102592</v>
      </c>
      <c r="G71" s="14">
        <f t="shared" si="6"/>
        <v>608.95040872518678</v>
      </c>
      <c r="H71" s="14">
        <f t="shared" si="7"/>
        <v>80354.035739963583</v>
      </c>
    </row>
    <row r="72" spans="1:8" x14ac:dyDescent="0.25">
      <c r="A72" s="13">
        <v>45108</v>
      </c>
      <c r="B72" s="14">
        <f t="shared" si="2"/>
        <v>80354.035739963583</v>
      </c>
      <c r="C72" s="14">
        <f t="shared" si="3"/>
        <v>518.9531474872648</v>
      </c>
      <c r="D72" s="15">
        <f t="shared" si="4"/>
        <v>89.997261237921975</v>
      </c>
      <c r="E72" s="14"/>
      <c r="F72" s="16">
        <f t="shared" si="5"/>
        <v>89.997261237921975</v>
      </c>
      <c r="G72" s="14">
        <f t="shared" si="6"/>
        <v>608.95040872518678</v>
      </c>
      <c r="H72" s="14">
        <f t="shared" si="7"/>
        <v>80264.038478725663</v>
      </c>
    </row>
    <row r="73" spans="1:8" x14ac:dyDescent="0.25">
      <c r="A73" s="13">
        <v>45139</v>
      </c>
      <c r="B73" s="14">
        <f t="shared" si="2"/>
        <v>80264.038478725663</v>
      </c>
      <c r="C73" s="14">
        <f t="shared" si="3"/>
        <v>518.37191517510325</v>
      </c>
      <c r="D73" s="15">
        <f t="shared" si="4"/>
        <v>90.578493550083522</v>
      </c>
      <c r="E73" s="14"/>
      <c r="F73" s="16">
        <f t="shared" si="5"/>
        <v>90.578493550083522</v>
      </c>
      <c r="G73" s="14">
        <f t="shared" si="6"/>
        <v>608.95040872518678</v>
      </c>
      <c r="H73" s="14">
        <f t="shared" si="7"/>
        <v>80173.459985175577</v>
      </c>
    </row>
    <row r="74" spans="1:8" x14ac:dyDescent="0.25">
      <c r="A74" s="13">
        <v>45170</v>
      </c>
      <c r="B74" s="14">
        <f t="shared" si="2"/>
        <v>80173.459985175577</v>
      </c>
      <c r="C74" s="14">
        <f t="shared" si="3"/>
        <v>517.78692907092557</v>
      </c>
      <c r="D74" s="15">
        <f t="shared" si="4"/>
        <v>91.163479654261209</v>
      </c>
      <c r="E74" s="14"/>
      <c r="F74" s="16">
        <f t="shared" si="5"/>
        <v>91.163479654261209</v>
      </c>
      <c r="G74" s="14">
        <f t="shared" si="6"/>
        <v>608.95040872518678</v>
      </c>
      <c r="H74" s="14">
        <f t="shared" si="7"/>
        <v>80082.296505521314</v>
      </c>
    </row>
    <row r="75" spans="1:8" x14ac:dyDescent="0.25">
      <c r="A75" s="13">
        <v>45200</v>
      </c>
      <c r="B75" s="14">
        <f t="shared" ref="B75:B102" si="8">H74</f>
        <v>80082.296505521314</v>
      </c>
      <c r="C75" s="14">
        <f t="shared" ref="C75:C102" si="9">B75*MnthInt</f>
        <v>517.19816493149176</v>
      </c>
      <c r="D75" s="15">
        <f t="shared" ref="D75:D102" si="10">Payment-C75</f>
        <v>91.752243793695015</v>
      </c>
      <c r="E75" s="14"/>
      <c r="F75" s="16">
        <f t="shared" ref="F75:F102" si="11">D75+E75</f>
        <v>91.752243793695015</v>
      </c>
      <c r="G75" s="14">
        <f t="shared" ref="G75:G102" si="12">C75+F75</f>
        <v>608.95040872518678</v>
      </c>
      <c r="H75" s="14">
        <f t="shared" ref="H75:H102" si="13">B75-F75</f>
        <v>79990.544261727613</v>
      </c>
    </row>
    <row r="76" spans="1:8" x14ac:dyDescent="0.25">
      <c r="A76" s="13">
        <v>45231</v>
      </c>
      <c r="B76" s="14">
        <f t="shared" si="8"/>
        <v>79990.544261727613</v>
      </c>
      <c r="C76" s="14">
        <f t="shared" si="9"/>
        <v>516.60559835699087</v>
      </c>
      <c r="D76" s="15">
        <f t="shared" si="10"/>
        <v>92.344810368195908</v>
      </c>
      <c r="E76" s="14"/>
      <c r="F76" s="16">
        <f t="shared" si="11"/>
        <v>92.344810368195908</v>
      </c>
      <c r="G76" s="14">
        <f t="shared" si="12"/>
        <v>608.95040872518678</v>
      </c>
      <c r="H76" s="14">
        <f t="shared" si="13"/>
        <v>79898.199451359411</v>
      </c>
    </row>
    <row r="77" spans="1:8" x14ac:dyDescent="0.25">
      <c r="A77" s="13">
        <v>45261</v>
      </c>
      <c r="B77" s="14">
        <f t="shared" si="8"/>
        <v>79898.199451359411</v>
      </c>
      <c r="C77" s="14">
        <f t="shared" si="9"/>
        <v>516.00920479002957</v>
      </c>
      <c r="D77" s="15">
        <f t="shared" si="10"/>
        <v>92.941203935157205</v>
      </c>
      <c r="E77" s="14"/>
      <c r="F77" s="16">
        <f t="shared" si="11"/>
        <v>92.941203935157205</v>
      </c>
      <c r="G77" s="14">
        <f t="shared" si="12"/>
        <v>608.95040872518678</v>
      </c>
      <c r="H77" s="14">
        <f t="shared" si="13"/>
        <v>79805.258247424252</v>
      </c>
    </row>
    <row r="78" spans="1:8" x14ac:dyDescent="0.25">
      <c r="A78" s="13">
        <v>45292</v>
      </c>
      <c r="B78" s="14">
        <f t="shared" si="8"/>
        <v>79805.258247424252</v>
      </c>
      <c r="C78" s="14">
        <f t="shared" si="9"/>
        <v>515.40895951461493</v>
      </c>
      <c r="D78" s="15">
        <f t="shared" si="10"/>
        <v>93.541449210571841</v>
      </c>
      <c r="E78" s="14"/>
      <c r="F78" s="16">
        <f t="shared" si="11"/>
        <v>93.541449210571841</v>
      </c>
      <c r="G78" s="14">
        <f t="shared" si="12"/>
        <v>608.95040872518678</v>
      </c>
      <c r="H78" s="14">
        <f t="shared" si="13"/>
        <v>79711.716798213674</v>
      </c>
    </row>
    <row r="79" spans="1:8" x14ac:dyDescent="0.25">
      <c r="A79" s="13">
        <v>45323</v>
      </c>
      <c r="B79" s="14">
        <f t="shared" si="8"/>
        <v>79711.716798213674</v>
      </c>
      <c r="C79" s="14">
        <f t="shared" si="9"/>
        <v>514.80483765512997</v>
      </c>
      <c r="D79" s="15">
        <f t="shared" si="10"/>
        <v>94.145571070056803</v>
      </c>
      <c r="E79" s="14"/>
      <c r="F79" s="16">
        <f t="shared" si="11"/>
        <v>94.145571070056803</v>
      </c>
      <c r="G79" s="14">
        <f t="shared" si="12"/>
        <v>608.95040872518678</v>
      </c>
      <c r="H79" s="14">
        <f t="shared" si="13"/>
        <v>79617.57122714362</v>
      </c>
    </row>
    <row r="80" spans="1:8" x14ac:dyDescent="0.25">
      <c r="A80" s="13">
        <v>45352</v>
      </c>
      <c r="B80" s="14">
        <f t="shared" si="8"/>
        <v>79617.57122714362</v>
      </c>
      <c r="C80" s="14">
        <f t="shared" si="9"/>
        <v>514.19681417530251</v>
      </c>
      <c r="D80" s="15">
        <f t="shared" si="10"/>
        <v>94.753594549884269</v>
      </c>
      <c r="E80" s="14"/>
      <c r="F80" s="16">
        <f t="shared" si="11"/>
        <v>94.753594549884269</v>
      </c>
      <c r="G80" s="14">
        <f t="shared" si="12"/>
        <v>608.95040872518678</v>
      </c>
      <c r="H80" s="14">
        <f t="shared" si="13"/>
        <v>79522.817632593738</v>
      </c>
    </row>
    <row r="81" spans="1:8" x14ac:dyDescent="0.25">
      <c r="A81" s="13">
        <v>45383</v>
      </c>
      <c r="B81" s="14">
        <f t="shared" si="8"/>
        <v>79522.817632593738</v>
      </c>
      <c r="C81" s="14">
        <f t="shared" si="9"/>
        <v>513.58486387716789</v>
      </c>
      <c r="D81" s="15">
        <f t="shared" si="10"/>
        <v>95.365544848018885</v>
      </c>
      <c r="E81" s="14"/>
      <c r="F81" s="16">
        <f t="shared" si="11"/>
        <v>95.365544848018885</v>
      </c>
      <c r="G81" s="14">
        <f t="shared" si="12"/>
        <v>608.95040872518678</v>
      </c>
      <c r="H81" s="14">
        <f t="shared" si="13"/>
        <v>79427.452087745725</v>
      </c>
    </row>
    <row r="82" spans="1:8" x14ac:dyDescent="0.25">
      <c r="A82" s="13">
        <v>45413</v>
      </c>
      <c r="B82" s="14">
        <f t="shared" si="8"/>
        <v>79427.452087745725</v>
      </c>
      <c r="C82" s="14">
        <f t="shared" si="9"/>
        <v>512.96896140002445</v>
      </c>
      <c r="D82" s="15">
        <f t="shared" si="10"/>
        <v>95.981447325162321</v>
      </c>
      <c r="E82" s="14"/>
      <c r="F82" s="16">
        <f t="shared" si="11"/>
        <v>95.981447325162321</v>
      </c>
      <c r="G82" s="14">
        <f t="shared" si="12"/>
        <v>608.95040872518678</v>
      </c>
      <c r="H82" s="14">
        <f t="shared" si="13"/>
        <v>79331.470640420564</v>
      </c>
    </row>
    <row r="83" spans="1:8" x14ac:dyDescent="0.25">
      <c r="A83" s="13">
        <v>45444</v>
      </c>
      <c r="B83" s="14">
        <f t="shared" si="8"/>
        <v>79331.470640420564</v>
      </c>
      <c r="C83" s="14">
        <f t="shared" si="9"/>
        <v>512.34908121938281</v>
      </c>
      <c r="D83" s="15">
        <f t="shared" si="10"/>
        <v>96.601327505803965</v>
      </c>
      <c r="E83" s="14"/>
      <c r="F83" s="16">
        <f t="shared" si="11"/>
        <v>96.601327505803965</v>
      </c>
      <c r="G83" s="14">
        <f t="shared" si="12"/>
        <v>608.95040872518678</v>
      </c>
      <c r="H83" s="14">
        <f t="shared" si="13"/>
        <v>79234.869312914758</v>
      </c>
    </row>
    <row r="84" spans="1:8" x14ac:dyDescent="0.25">
      <c r="A84" s="13">
        <v>45474</v>
      </c>
      <c r="B84" s="14">
        <f t="shared" si="8"/>
        <v>79234.869312914758</v>
      </c>
      <c r="C84" s="14">
        <f t="shared" si="9"/>
        <v>511.72519764590783</v>
      </c>
      <c r="D84" s="15">
        <f t="shared" si="10"/>
        <v>97.225211079278949</v>
      </c>
      <c r="E84" s="14"/>
      <c r="F84" s="16">
        <f t="shared" si="11"/>
        <v>97.225211079278949</v>
      </c>
      <c r="G84" s="14">
        <f t="shared" si="12"/>
        <v>608.95040872518678</v>
      </c>
      <c r="H84" s="14">
        <f t="shared" si="13"/>
        <v>79137.644101835482</v>
      </c>
    </row>
    <row r="85" spans="1:8" x14ac:dyDescent="0.25">
      <c r="A85" s="13">
        <v>45505</v>
      </c>
      <c r="B85" s="14">
        <f t="shared" si="8"/>
        <v>79137.644101835482</v>
      </c>
      <c r="C85" s="14">
        <f t="shared" si="9"/>
        <v>511.09728482435418</v>
      </c>
      <c r="D85" s="15">
        <f t="shared" si="10"/>
        <v>97.8531239008326</v>
      </c>
      <c r="E85" s="14"/>
      <c r="F85" s="16">
        <f t="shared" si="11"/>
        <v>97.8531239008326</v>
      </c>
      <c r="G85" s="14">
        <f t="shared" si="12"/>
        <v>608.95040872518678</v>
      </c>
      <c r="H85" s="14">
        <f t="shared" si="13"/>
        <v>79039.790977934652</v>
      </c>
    </row>
    <row r="86" spans="1:8" x14ac:dyDescent="0.25">
      <c r="A86" s="13">
        <v>45536</v>
      </c>
      <c r="B86" s="14">
        <f t="shared" si="8"/>
        <v>79039.790977934652</v>
      </c>
      <c r="C86" s="14">
        <f t="shared" si="9"/>
        <v>510.46531673249461</v>
      </c>
      <c r="D86" s="15">
        <f t="shared" si="10"/>
        <v>98.485091992692162</v>
      </c>
      <c r="E86" s="14"/>
      <c r="F86" s="16">
        <f t="shared" si="11"/>
        <v>98.485091992692162</v>
      </c>
      <c r="G86" s="14">
        <f t="shared" si="12"/>
        <v>608.95040872518678</v>
      </c>
      <c r="H86" s="14">
        <f t="shared" si="13"/>
        <v>78941.305885941954</v>
      </c>
    </row>
    <row r="87" spans="1:8" x14ac:dyDescent="0.25">
      <c r="A87" s="13">
        <v>45566</v>
      </c>
      <c r="B87" s="14">
        <f t="shared" si="8"/>
        <v>78941.305885941954</v>
      </c>
      <c r="C87" s="14">
        <f t="shared" si="9"/>
        <v>509.82926718004177</v>
      </c>
      <c r="D87" s="15">
        <f t="shared" si="10"/>
        <v>99.121141545145008</v>
      </c>
      <c r="E87" s="14"/>
      <c r="F87" s="16">
        <f t="shared" si="11"/>
        <v>99.121141545145008</v>
      </c>
      <c r="G87" s="14">
        <f t="shared" si="12"/>
        <v>608.95040872518678</v>
      </c>
      <c r="H87" s="14">
        <f t="shared" si="13"/>
        <v>78842.184744396814</v>
      </c>
    </row>
    <row r="88" spans="1:8" x14ac:dyDescent="0.25">
      <c r="A88" s="13">
        <v>45597</v>
      </c>
      <c r="B88" s="14">
        <f t="shared" si="8"/>
        <v>78842.184744396814</v>
      </c>
      <c r="C88" s="14">
        <f t="shared" si="9"/>
        <v>509.18910980756277</v>
      </c>
      <c r="D88" s="15">
        <f t="shared" si="10"/>
        <v>99.761298917624003</v>
      </c>
      <c r="E88" s="14"/>
      <c r="F88" s="16">
        <f t="shared" si="11"/>
        <v>99.761298917624003</v>
      </c>
      <c r="G88" s="14">
        <f t="shared" si="12"/>
        <v>608.95040872518678</v>
      </c>
      <c r="H88" s="14">
        <f t="shared" si="13"/>
        <v>78742.423445479188</v>
      </c>
    </row>
    <row r="89" spans="1:8" x14ac:dyDescent="0.25">
      <c r="A89" s="13">
        <v>45627</v>
      </c>
      <c r="B89" s="14">
        <f t="shared" si="8"/>
        <v>78742.423445479188</v>
      </c>
      <c r="C89" s="14">
        <f t="shared" si="9"/>
        <v>508.5448180853864</v>
      </c>
      <c r="D89" s="15">
        <f t="shared" si="10"/>
        <v>100.40559063980038</v>
      </c>
      <c r="E89" s="14"/>
      <c r="F89" s="16">
        <f t="shared" si="11"/>
        <v>100.40559063980038</v>
      </c>
      <c r="G89" s="14">
        <f t="shared" si="12"/>
        <v>608.95040872518678</v>
      </c>
      <c r="H89" s="14">
        <f t="shared" si="13"/>
        <v>78642.017854839389</v>
      </c>
    </row>
    <row r="90" spans="1:8" x14ac:dyDescent="0.25">
      <c r="A90" s="13">
        <v>45658</v>
      </c>
      <c r="B90" s="14">
        <f t="shared" si="8"/>
        <v>78642.017854839389</v>
      </c>
      <c r="C90" s="14">
        <f t="shared" si="9"/>
        <v>507.89636531250437</v>
      </c>
      <c r="D90" s="15">
        <f t="shared" si="10"/>
        <v>101.0540434126824</v>
      </c>
      <c r="E90" s="14"/>
      <c r="F90" s="16">
        <f t="shared" si="11"/>
        <v>101.0540434126824</v>
      </c>
      <c r="G90" s="14">
        <f t="shared" si="12"/>
        <v>608.95040872518678</v>
      </c>
      <c r="H90" s="14">
        <f t="shared" si="13"/>
        <v>78540.9638114267</v>
      </c>
    </row>
    <row r="91" spans="1:8" x14ac:dyDescent="0.25">
      <c r="A91" s="13">
        <v>45689</v>
      </c>
      <c r="B91" s="14">
        <f t="shared" si="8"/>
        <v>78540.9638114267</v>
      </c>
      <c r="C91" s="14">
        <f t="shared" si="9"/>
        <v>507.24372461546409</v>
      </c>
      <c r="D91" s="15">
        <f t="shared" si="10"/>
        <v>101.70668410972269</v>
      </c>
      <c r="E91" s="14"/>
      <c r="F91" s="16">
        <f t="shared" si="11"/>
        <v>101.70668410972269</v>
      </c>
      <c r="G91" s="14">
        <f t="shared" si="12"/>
        <v>608.95040872518678</v>
      </c>
      <c r="H91" s="14">
        <f t="shared" si="13"/>
        <v>78439.257127316974</v>
      </c>
    </row>
    <row r="92" spans="1:8" x14ac:dyDescent="0.25">
      <c r="A92" s="13">
        <v>45717</v>
      </c>
      <c r="B92" s="14">
        <f t="shared" si="8"/>
        <v>78439.257127316974</v>
      </c>
      <c r="C92" s="14">
        <f t="shared" si="9"/>
        <v>506.58686894725548</v>
      </c>
      <c r="D92" s="15">
        <f t="shared" si="10"/>
        <v>102.36353977793129</v>
      </c>
      <c r="E92" s="14"/>
      <c r="F92" s="16">
        <f t="shared" si="11"/>
        <v>102.36353977793129</v>
      </c>
      <c r="G92" s="14">
        <f t="shared" si="12"/>
        <v>608.95040872518678</v>
      </c>
      <c r="H92" s="14">
        <f t="shared" si="13"/>
        <v>78336.893587539045</v>
      </c>
    </row>
    <row r="93" spans="1:8" x14ac:dyDescent="0.25">
      <c r="A93" s="13">
        <v>45748</v>
      </c>
      <c r="B93" s="14">
        <f t="shared" si="8"/>
        <v>78336.893587539045</v>
      </c>
      <c r="C93" s="14">
        <f t="shared" si="9"/>
        <v>505.92577108618968</v>
      </c>
      <c r="D93" s="15">
        <f t="shared" si="10"/>
        <v>103.02463763899709</v>
      </c>
      <c r="E93" s="14"/>
      <c r="F93" s="16">
        <f t="shared" si="11"/>
        <v>103.02463763899709</v>
      </c>
      <c r="G93" s="14">
        <f t="shared" si="12"/>
        <v>608.95040872518678</v>
      </c>
      <c r="H93" s="14">
        <f t="shared" si="13"/>
        <v>78233.868949900047</v>
      </c>
    </row>
    <row r="94" spans="1:8" x14ac:dyDescent="0.25">
      <c r="A94" s="13">
        <v>45778</v>
      </c>
      <c r="B94" s="14">
        <f t="shared" si="8"/>
        <v>78233.868949900047</v>
      </c>
      <c r="C94" s="14">
        <f t="shared" si="9"/>
        <v>505.26040363477114</v>
      </c>
      <c r="D94" s="15">
        <f t="shared" si="10"/>
        <v>103.69000509041564</v>
      </c>
      <c r="E94" s="14"/>
      <c r="F94" s="16">
        <f t="shared" si="11"/>
        <v>103.69000509041564</v>
      </c>
      <c r="G94" s="14">
        <f t="shared" si="12"/>
        <v>608.95040872518678</v>
      </c>
      <c r="H94" s="14">
        <f t="shared" si="13"/>
        <v>78130.178944809624</v>
      </c>
    </row>
    <row r="95" spans="1:8" x14ac:dyDescent="0.25">
      <c r="A95" s="13">
        <v>45809</v>
      </c>
      <c r="B95" s="14">
        <f t="shared" si="8"/>
        <v>78130.178944809624</v>
      </c>
      <c r="C95" s="14">
        <f t="shared" si="9"/>
        <v>504.59073901856215</v>
      </c>
      <c r="D95" s="15">
        <f t="shared" si="10"/>
        <v>104.35966970662463</v>
      </c>
      <c r="E95" s="14"/>
      <c r="F95" s="16">
        <f t="shared" si="11"/>
        <v>104.35966970662463</v>
      </c>
      <c r="G95" s="14">
        <f t="shared" si="12"/>
        <v>608.95040872518678</v>
      </c>
      <c r="H95" s="14">
        <f t="shared" si="13"/>
        <v>78025.819275103</v>
      </c>
    </row>
    <row r="96" spans="1:8" x14ac:dyDescent="0.25">
      <c r="A96" s="13">
        <v>45839</v>
      </c>
      <c r="B96" s="14">
        <f t="shared" si="8"/>
        <v>78025.819275103</v>
      </c>
      <c r="C96" s="14">
        <f t="shared" si="9"/>
        <v>503.91674948504021</v>
      </c>
      <c r="D96" s="15">
        <f t="shared" si="10"/>
        <v>105.03365924014656</v>
      </c>
      <c r="E96" s="14"/>
      <c r="F96" s="16">
        <f t="shared" si="11"/>
        <v>105.03365924014656</v>
      </c>
      <c r="G96" s="14">
        <f t="shared" si="12"/>
        <v>608.95040872518678</v>
      </c>
      <c r="H96" s="14">
        <f t="shared" si="13"/>
        <v>77920.785615862857</v>
      </c>
    </row>
    <row r="97" spans="1:8" x14ac:dyDescent="0.25">
      <c r="A97" s="13">
        <v>45870</v>
      </c>
      <c r="B97" s="14">
        <f t="shared" si="8"/>
        <v>77920.785615862857</v>
      </c>
      <c r="C97" s="14">
        <f t="shared" si="9"/>
        <v>503.23840710244764</v>
      </c>
      <c r="D97" s="15">
        <f t="shared" si="10"/>
        <v>105.71200162273914</v>
      </c>
      <c r="E97" s="14"/>
      <c r="F97" s="16">
        <f t="shared" si="11"/>
        <v>105.71200162273914</v>
      </c>
      <c r="G97" s="14">
        <f t="shared" si="12"/>
        <v>608.95040872518678</v>
      </c>
      <c r="H97" s="14">
        <f t="shared" si="13"/>
        <v>77815.073614240115</v>
      </c>
    </row>
    <row r="98" spans="1:8" x14ac:dyDescent="0.25">
      <c r="A98" s="13">
        <v>45901</v>
      </c>
      <c r="B98" s="14">
        <f t="shared" si="8"/>
        <v>77815.073614240115</v>
      </c>
      <c r="C98" s="14">
        <f t="shared" si="9"/>
        <v>502.55568375863407</v>
      </c>
      <c r="D98" s="15">
        <f t="shared" si="10"/>
        <v>106.3947249665527</v>
      </c>
      <c r="E98" s="14"/>
      <c r="F98" s="16">
        <f t="shared" si="11"/>
        <v>106.3947249665527</v>
      </c>
      <c r="G98" s="14">
        <f t="shared" si="12"/>
        <v>608.95040872518678</v>
      </c>
      <c r="H98" s="14">
        <f t="shared" si="13"/>
        <v>77708.678889273564</v>
      </c>
    </row>
    <row r="99" spans="1:8" x14ac:dyDescent="0.25">
      <c r="A99" s="13">
        <v>45931</v>
      </c>
      <c r="B99" s="14">
        <f t="shared" si="8"/>
        <v>77708.678889273564</v>
      </c>
      <c r="C99" s="14">
        <f t="shared" si="9"/>
        <v>501.86855115989175</v>
      </c>
      <c r="D99" s="15">
        <f t="shared" si="10"/>
        <v>107.08185756529502</v>
      </c>
      <c r="E99" s="14"/>
      <c r="F99" s="16">
        <f t="shared" si="11"/>
        <v>107.08185756529502</v>
      </c>
      <c r="G99" s="14">
        <f t="shared" si="12"/>
        <v>608.95040872518678</v>
      </c>
      <c r="H99" s="14">
        <f t="shared" si="13"/>
        <v>77601.597031708268</v>
      </c>
    </row>
    <row r="100" spans="1:8" x14ac:dyDescent="0.25">
      <c r="A100" s="13">
        <v>45962</v>
      </c>
      <c r="B100" s="14">
        <f t="shared" si="8"/>
        <v>77601.597031708268</v>
      </c>
      <c r="C100" s="14">
        <f t="shared" si="9"/>
        <v>501.17698082978256</v>
      </c>
      <c r="D100" s="15">
        <f t="shared" si="10"/>
        <v>107.77342789540421</v>
      </c>
      <c r="E100" s="14"/>
      <c r="F100" s="16">
        <f t="shared" si="11"/>
        <v>107.77342789540421</v>
      </c>
      <c r="G100" s="14">
        <f t="shared" si="12"/>
        <v>608.95040872518678</v>
      </c>
      <c r="H100" s="14">
        <f t="shared" si="13"/>
        <v>77493.823603812867</v>
      </c>
    </row>
    <row r="101" spans="1:8" x14ac:dyDescent="0.25">
      <c r="A101" s="13">
        <v>45992</v>
      </c>
      <c r="B101" s="14">
        <f t="shared" si="8"/>
        <v>77493.823603812867</v>
      </c>
      <c r="C101" s="14">
        <f t="shared" si="9"/>
        <v>500.48094410795812</v>
      </c>
      <c r="D101" s="15">
        <f t="shared" si="10"/>
        <v>108.46946461722865</v>
      </c>
      <c r="E101" s="14"/>
      <c r="F101" s="16">
        <f t="shared" si="11"/>
        <v>108.46946461722865</v>
      </c>
      <c r="G101" s="14">
        <f t="shared" si="12"/>
        <v>608.95040872518678</v>
      </c>
      <c r="H101" s="14">
        <f t="shared" si="13"/>
        <v>77385.354139195639</v>
      </c>
    </row>
    <row r="102" spans="1:8" x14ac:dyDescent="0.25">
      <c r="A102" s="13">
        <v>46023</v>
      </c>
      <c r="B102" s="14">
        <f t="shared" si="8"/>
        <v>77385.354139195639</v>
      </c>
      <c r="C102" s="14">
        <f t="shared" si="9"/>
        <v>499.78041214897183</v>
      </c>
      <c r="D102" s="15">
        <f t="shared" si="10"/>
        <v>109.16999657621494</v>
      </c>
      <c r="E102" s="14">
        <v>100</v>
      </c>
      <c r="F102" s="16">
        <f t="shared" si="11"/>
        <v>209.16999657621494</v>
      </c>
      <c r="G102" s="14">
        <f t="shared" si="12"/>
        <v>708.95040872518678</v>
      </c>
      <c r="H102" s="14">
        <f t="shared" si="13"/>
        <v>77176.18414261943</v>
      </c>
    </row>
  </sheetData>
  <scenarios current="0" show="0" sqref="C6">
    <scenario name="Original" locked="1" count="3" user="Greg Creech" comment="7.75%, 30 years, $85,000 Created by Greg Creech on 5/28/2008">
      <inputCells r="C2" val="0.0775" numFmtId="10"/>
      <inputCells r="C3" val="360"/>
      <inputCells r="C4" val="-85000" numFmtId="164"/>
    </scenario>
    <scenario name="5%, 15 Year" locked="1" count="3" user="Greg Creech" comment="5%, 15 Year, $85,000 Created by Greg Creech on 5/28/2008">
      <inputCells r="C2" val="0.05" numFmtId="10"/>
      <inputCells r="C3" val="180"/>
      <inputCells r="C4" val="-85000" numFmtId="164"/>
    </scenario>
    <scenario name="4%, 30 Yr, $175000" locked="1" count="3" user="Greg Creech" comment="Home Loan for 4%, 30 years, and $175,000.  Created by Greg Creech on 5/28/200_x000a_Modified by Greg Creech on 5/28/2007">
      <inputCells r="C2" val="0.04" numFmtId="10"/>
      <inputCells r="C3" val="360"/>
      <inputCells r="C4" val="-175000" numFmtId="164"/>
    </scenario>
    <scenario name="Auto Loan" locked="1" count="3" user="Greg Creech" comment="Car Loan - 4.25%, 4 Years, $23,500.  Created by Greg Creech on 5/28/2007">
      <inputCells r="C2" val="0.0425" numFmtId="10"/>
      <inputCells r="C3" val="48"/>
      <inputCells r="C4" val="-23500" numFmtId="164"/>
    </scenario>
    <scenario name="Expensive Car" locked="1" count="3" user="Greg Creech" comment="3%, on 5 year $123,000 Luxury Sedan Created by Greg Creech on 5/28/2007_x000a_Modified by Greg Creech on 5/28/2007">
      <inputCells r="C2" val="0.03" numFmtId="10"/>
      <inputCells r="C3" val="60"/>
      <inputCells r="C4" val="-123000" numFmtId="164"/>
    </scenario>
  </scenarios>
  <mergeCells count="2">
    <mergeCell ref="A1:H1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J20" sqref="J20"/>
    </sheetView>
  </sheetViews>
  <sheetFormatPr defaultRowHeight="15.75" x14ac:dyDescent="0.25"/>
  <cols>
    <col min="3" max="3" width="11.75" bestFit="1" customWidth="1"/>
  </cols>
  <sheetData>
    <row r="2" spans="2:3" x14ac:dyDescent="0.25">
      <c r="B2">
        <f>100*Mile</f>
        <v>50.5</v>
      </c>
      <c r="C2" s="2"/>
    </row>
    <row r="4" spans="2:3" x14ac:dyDescent="0.25">
      <c r="C4" s="3"/>
    </row>
    <row r="6" spans="2:3" x14ac:dyDescent="0.25">
      <c r="C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Scenario Summary</vt:lpstr>
      <vt:lpstr>Loan Calculator</vt:lpstr>
      <vt:lpstr>Sheet2</vt:lpstr>
      <vt:lpstr>Sheet3</vt:lpstr>
      <vt:lpstr>Sheet4</vt:lpstr>
      <vt:lpstr>Sheet5</vt:lpstr>
      <vt:lpstr>FinancialDB</vt:lpstr>
      <vt:lpstr>LoanAmount</vt:lpstr>
      <vt:lpstr>LoanInfo</vt:lpstr>
      <vt:lpstr>MnthInt</vt:lpstr>
      <vt:lpstr>Months</vt:lpstr>
      <vt:lpstr>Payment</vt:lpstr>
      <vt:lpstr>Rate</vt:lpstr>
    </vt:vector>
  </TitlesOfParts>
  <Company>Techedutainment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Creech</dc:creator>
  <cp:lastModifiedBy>Greg Creech</cp:lastModifiedBy>
  <dcterms:created xsi:type="dcterms:W3CDTF">2007-05-27T21:53:45Z</dcterms:created>
  <dcterms:modified xsi:type="dcterms:W3CDTF">2018-01-02T15:46:55Z</dcterms:modified>
</cp:coreProperties>
</file>